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1595" yWindow="65386" windowWidth="12135" windowHeight="11640" firstSheet="2" activeTab="2"/>
  </bookViews>
  <sheets>
    <sheet name="Prezenční listina" sheetId="1" state="hidden" r:id="rId1"/>
    <sheet name="Startovní listina" sheetId="2" state="hidden" r:id="rId2"/>
    <sheet name="Výsledková listina" sheetId="3" r:id="rId3"/>
    <sheet name="Běh přes přehradu" sheetId="4" r:id="rId4"/>
    <sheet name="mezičasy" sheetId="5" state="hidden" r:id="rId5"/>
    <sheet name="Výsledková listina A" sheetId="6" r:id="rId6"/>
    <sheet name="Výsledková listina B" sheetId="7" r:id="rId7"/>
    <sheet name="Výsledková listina C" sheetId="8" r:id="rId8"/>
    <sheet name="Výsledková listina D" sheetId="9" r:id="rId9"/>
    <sheet name="Výsledková listina E" sheetId="10" r:id="rId10"/>
    <sheet name="Výsledková listina F" sheetId="11" r:id="rId11"/>
    <sheet name="Výsledková listina G" sheetId="12" r:id="rId12"/>
    <sheet name="Výsledková listina H" sheetId="13" r:id="rId13"/>
  </sheets>
  <definedNames>
    <definedName name="_xlnm.Print_Area" localSheetId="4">'mezičasy'!$A$1:$F$25</definedName>
    <definedName name="_xlnm.Print_Area" localSheetId="0">'Prezenční listina'!$A$1:$H$76</definedName>
    <definedName name="_xlnm.Print_Area" localSheetId="1">'Startovní listina'!$A$1:$G$96</definedName>
    <definedName name="_xlnm.Print_Area" localSheetId="2">'Výsledková listina'!$A$1:$I$96</definedName>
    <definedName name="_xlnm.Print_Area" localSheetId="5">'Výsledková listina A'!$A$1:$I$37</definedName>
    <definedName name="_xlnm.Print_Area" localSheetId="6">'Výsledková listina B'!$A$1:$I$21</definedName>
    <definedName name="_xlnm.Print_Area" localSheetId="7">'Výsledková listina C'!$A$1:$I$24</definedName>
    <definedName name="_xlnm.Print_Area" localSheetId="8">'Výsledková listina D'!$A$1:$I$8</definedName>
    <definedName name="_xlnm.Print_Area" localSheetId="9">'Výsledková listina E'!$A$1:$I$6</definedName>
    <definedName name="_xlnm.Print_Area" localSheetId="10">'Výsledková listina F'!$A$1:$I$8</definedName>
    <definedName name="_xlnm.Print_Area" localSheetId="11">'Výsledková listina G'!$A$1:$I$11</definedName>
    <definedName name="_xlnm.Print_Area" localSheetId="12">'Výsledková listina H'!$A$1:$I$9</definedName>
  </definedNames>
  <calcPr fullCalcOnLoad="1"/>
</workbook>
</file>

<file path=xl/sharedStrings.xml><?xml version="1.0" encoding="utf-8"?>
<sst xmlns="http://schemas.openxmlformats.org/spreadsheetml/2006/main" count="473" uniqueCount="254">
  <si>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</si>
  <si>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</si>
  <si>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</si>
  <si>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</si>
  <si>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</si>
  <si>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</si>
  <si>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</si>
  <si>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</si>
  <si>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</si>
  <si>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Celkové pořadí</t>
  </si>
  <si>
    <t>Pořadí v kategorii</t>
  </si>
  <si>
    <t>Rok nastavit v buňce O2</t>
  </si>
  <si>
    <t>,</t>
  </si>
  <si>
    <t>seřadit podle kategorie a pak podle času</t>
  </si>
  <si>
    <t>číslo</t>
  </si>
  <si>
    <t>čas</t>
  </si>
  <si>
    <t>5. km</t>
  </si>
  <si>
    <t>10. km</t>
  </si>
  <si>
    <t>A:</t>
  </si>
  <si>
    <t>B:</t>
  </si>
  <si>
    <t>C:</t>
  </si>
  <si>
    <t>D:</t>
  </si>
  <si>
    <t>E:</t>
  </si>
  <si>
    <t>F:</t>
  </si>
  <si>
    <t>G:</t>
  </si>
  <si>
    <t>H:</t>
  </si>
  <si>
    <t>Počet přihlášených v jednotlivých kategoriích</t>
  </si>
  <si>
    <t>Celkem startujících</t>
  </si>
  <si>
    <r>
      <t xml:space="preserve">
Poté, co jsou dopsány časy VŠECH běžců, stisknout tlačítko </t>
    </r>
    <r>
      <rPr>
        <b/>
        <i/>
        <sz val="10"/>
        <color indexed="12"/>
        <rFont val="Arial"/>
        <family val="2"/>
      </rPr>
      <t xml:space="preserve">1.řazení </t>
    </r>
    <r>
      <rPr>
        <b/>
        <i/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Ve sloupci B (Pořadí v kategorii) vytvořit posloupnou číselnou řadu pro každou kategorii a poté stisknout tlačítko </t>
    </r>
    <r>
      <rPr>
        <b/>
        <i/>
        <sz val="10"/>
        <color indexed="12"/>
        <rFont val="Arial"/>
        <family val="2"/>
      </rPr>
      <t>2.řazení</t>
    </r>
    <r>
      <rPr>
        <b/>
        <i/>
        <sz val="10"/>
        <color indexed="17"/>
        <rFont val="Arial"/>
        <family val="2"/>
      </rPr>
      <t xml:space="preserve">
                      </t>
    </r>
    <r>
      <rPr>
        <b/>
        <sz val="20"/>
        <color indexed="10"/>
        <rFont val="Arial"/>
        <family val="2"/>
      </rPr>
      <t>!!! POZOR!!!</t>
    </r>
    <r>
      <rPr>
        <sz val="10"/>
        <rFont val="Arial"/>
        <family val="2"/>
      </rPr>
      <t xml:space="preserve">
               </t>
    </r>
    <r>
      <rPr>
        <sz val="12"/>
        <color indexed="10"/>
        <rFont val="Arial"/>
        <family val="2"/>
      </rPr>
      <t>Použití tlačítek je nevratný krok!</t>
    </r>
  </si>
  <si>
    <t>22. km</t>
  </si>
  <si>
    <t>Fusek</t>
  </si>
  <si>
    <t>Cetoraz</t>
  </si>
  <si>
    <t>Pavel</t>
  </si>
  <si>
    <t>Brno</t>
  </si>
  <si>
    <t>Veškrna</t>
  </si>
  <si>
    <t>Ivan</t>
  </si>
  <si>
    <t>Procházková</t>
  </si>
  <si>
    <t>Orel Ořechov</t>
  </si>
  <si>
    <t>Tereza</t>
  </si>
  <si>
    <t>Milka</t>
  </si>
  <si>
    <t>Zdeněk</t>
  </si>
  <si>
    <t>odvoz</t>
  </si>
  <si>
    <t>Tesařová</t>
  </si>
  <si>
    <t>Marie</t>
  </si>
  <si>
    <t>Křižanov</t>
  </si>
  <si>
    <t>Jaroslav</t>
  </si>
  <si>
    <t xml:space="preserve"> Popůvky</t>
  </si>
  <si>
    <t>Konečný</t>
  </si>
  <si>
    <t>Havránek</t>
  </si>
  <si>
    <t>Jan</t>
  </si>
  <si>
    <t>Šustrová</t>
  </si>
  <si>
    <t>Kateřina</t>
  </si>
  <si>
    <t>Liga 100 Olomouc</t>
  </si>
  <si>
    <t>Mikeš</t>
  </si>
  <si>
    <t>Filip</t>
  </si>
  <si>
    <t>CK Vinohradské šlapky</t>
  </si>
  <si>
    <t>Podmelová</t>
  </si>
  <si>
    <t>Vilma</t>
  </si>
  <si>
    <t>Moravská Slávia Brno</t>
  </si>
  <si>
    <t>Holý</t>
  </si>
  <si>
    <t>Josef</t>
  </si>
  <si>
    <t>Mareš</t>
  </si>
  <si>
    <t>LEAR Brno</t>
  </si>
  <si>
    <t>Měřínský</t>
  </si>
  <si>
    <t>AK Perná</t>
  </si>
  <si>
    <t>Komárková</t>
  </si>
  <si>
    <t>Zdeňka</t>
  </si>
  <si>
    <t>SDH Bolešín</t>
  </si>
  <si>
    <t>Kratochvíl</t>
  </si>
  <si>
    <t>Sokol Rudíkov</t>
  </si>
  <si>
    <t>SDH Hluboké</t>
  </si>
  <si>
    <t>Zouhar</t>
  </si>
  <si>
    <t>Libor</t>
  </si>
  <si>
    <t>Brno - Líšeň</t>
  </si>
  <si>
    <t>Martincová</t>
  </si>
  <si>
    <t>Ivana</t>
  </si>
  <si>
    <t>Čech</t>
  </si>
  <si>
    <t>Petr</t>
  </si>
  <si>
    <t>Žák</t>
  </si>
  <si>
    <t>Jiří</t>
  </si>
  <si>
    <t>MK Seitl Ostrava</t>
  </si>
  <si>
    <t>Novotný</t>
  </si>
  <si>
    <t>Kuřim</t>
  </si>
  <si>
    <t>Ožana</t>
  </si>
  <si>
    <t>Václav</t>
  </si>
  <si>
    <t>TJ Nové Město na Moravě</t>
  </si>
  <si>
    <t>narozeniny</t>
  </si>
  <si>
    <t>Kupka</t>
  </si>
  <si>
    <t>Lukovany</t>
  </si>
  <si>
    <t>Sedláček</t>
  </si>
  <si>
    <t>Roman</t>
  </si>
  <si>
    <t>Activity Lanškroun</t>
  </si>
  <si>
    <t>Fučík</t>
  </si>
  <si>
    <t>Prosetín</t>
  </si>
  <si>
    <t>Glier</t>
  </si>
  <si>
    <t>Michal</t>
  </si>
  <si>
    <t>Jaskulka</t>
  </si>
  <si>
    <t>Martin</t>
  </si>
  <si>
    <t>Suchý</t>
  </si>
  <si>
    <t>Karel</t>
  </si>
  <si>
    <t>Náměšť nad Oslavou</t>
  </si>
  <si>
    <t>Skalický</t>
  </si>
  <si>
    <t>POLDR Žichlínek</t>
  </si>
  <si>
    <t>Šorf</t>
  </si>
  <si>
    <t>Ivo</t>
  </si>
  <si>
    <t>ABND Racing Team Bystřice nad Pernštejnem</t>
  </si>
  <si>
    <t>Sedlák</t>
  </si>
  <si>
    <t>Slatiňany</t>
  </si>
  <si>
    <t>Kožiak</t>
  </si>
  <si>
    <t>Juraj</t>
  </si>
  <si>
    <t>Kuničky</t>
  </si>
  <si>
    <t>Pozler</t>
  </si>
  <si>
    <t>Hradec Králové</t>
  </si>
  <si>
    <t>Rozkoš</t>
  </si>
  <si>
    <t>Tomáš</t>
  </si>
  <si>
    <t>Zbyněk</t>
  </si>
  <si>
    <t>Běžec Vysočiny Jihlava</t>
  </si>
  <si>
    <t>Rerych</t>
  </si>
  <si>
    <t>Krátká</t>
  </si>
  <si>
    <t>Anna</t>
  </si>
  <si>
    <t>Hvězda SKP Pardubice</t>
  </si>
  <si>
    <t>Krátký</t>
  </si>
  <si>
    <t>Polcar</t>
  </si>
  <si>
    <t>Farma Jiřího Chrásta - SK Veselí</t>
  </si>
  <si>
    <t>Stejskal</t>
  </si>
  <si>
    <t>Šerák</t>
  </si>
  <si>
    <t>Sokol Bílovice nad Svitavou</t>
  </si>
  <si>
    <t>Ledvina</t>
  </si>
  <si>
    <t>Luděk</t>
  </si>
  <si>
    <t>Kocur</t>
  </si>
  <si>
    <t>Lukáš</t>
  </si>
  <si>
    <t>Otmarov</t>
  </si>
  <si>
    <t>Brabenec</t>
  </si>
  <si>
    <t>Miroslav</t>
  </si>
  <si>
    <t>Žďár nad Sázavou</t>
  </si>
  <si>
    <t>Kučínský</t>
  </si>
  <si>
    <t>Hrubý</t>
  </si>
  <si>
    <t>Milan</t>
  </si>
  <si>
    <t xml:space="preserve">Blansko </t>
  </si>
  <si>
    <t>Kaše</t>
  </si>
  <si>
    <t>Club běžeckých outsiderů</t>
  </si>
  <si>
    <t>Kropáček</t>
  </si>
  <si>
    <t>Koutský</t>
  </si>
  <si>
    <t xml:space="preserve"> Horolezecký oddíl Vír</t>
  </si>
  <si>
    <t>Rostislav</t>
  </si>
  <si>
    <t>Blaha</t>
  </si>
  <si>
    <t>BK Vísky</t>
  </si>
  <si>
    <t>Stanislav</t>
  </si>
  <si>
    <t>Kohut</t>
  </si>
  <si>
    <t>MIZUNO RELAX-FIT TEAM</t>
  </si>
  <si>
    <t>Pavelka</t>
  </si>
  <si>
    <t>Richard</t>
  </si>
  <si>
    <t>Klíma</t>
  </si>
  <si>
    <t>Mechanika Prostějov</t>
  </si>
  <si>
    <t>Ondráček</t>
  </si>
  <si>
    <t>Sporty.cz Brno</t>
  </si>
  <si>
    <t>Bódiová</t>
  </si>
  <si>
    <t>Adéla</t>
  </si>
  <si>
    <t>Dáša</t>
  </si>
  <si>
    <t>Sporty.cz Křoví</t>
  </si>
  <si>
    <t>Kopečný</t>
  </si>
  <si>
    <t>Dušan</t>
  </si>
  <si>
    <t>Maratonský klub Prostějov</t>
  </si>
  <si>
    <t>Krejčová</t>
  </si>
  <si>
    <t>Magda</t>
  </si>
  <si>
    <t>Janek</t>
  </si>
  <si>
    <t>Pálenský</t>
  </si>
  <si>
    <t>Stržanov</t>
  </si>
  <si>
    <t>Svatopluk</t>
  </si>
  <si>
    <t>Krejsová</t>
  </si>
  <si>
    <t>Petra</t>
  </si>
  <si>
    <t>Boskovice</t>
  </si>
  <si>
    <t>Šperka</t>
  </si>
  <si>
    <t>Jedovnice</t>
  </si>
  <si>
    <t>Skřivánek</t>
  </si>
  <si>
    <t>LRS Vyškov</t>
  </si>
  <si>
    <t>Szabová</t>
  </si>
  <si>
    <t>Dana</t>
  </si>
  <si>
    <t>Oldřich</t>
  </si>
  <si>
    <t>Kalová</t>
  </si>
  <si>
    <t>Jana</t>
  </si>
  <si>
    <t>Zetor Brno</t>
  </si>
  <si>
    <t>Czerný</t>
  </si>
  <si>
    <t>Karviná</t>
  </si>
  <si>
    <t>Zavadil</t>
  </si>
  <si>
    <t>Alexandr</t>
  </si>
  <si>
    <t>Hejtmánek</t>
  </si>
  <si>
    <t>Kohutek</t>
  </si>
  <si>
    <t>Jaromír</t>
  </si>
  <si>
    <t>Alman</t>
  </si>
  <si>
    <t>Babice</t>
  </si>
  <si>
    <t>Stalmach</t>
  </si>
  <si>
    <t>Vír</t>
  </si>
  <si>
    <t>Kondor Jeseník</t>
  </si>
  <si>
    <t>Pelíšek</t>
  </si>
  <si>
    <t>Štýbnar</t>
  </si>
  <si>
    <t>Štěpán</t>
  </si>
  <si>
    <t>SK Karate Jihlava</t>
  </si>
  <si>
    <t>Jína</t>
  </si>
  <si>
    <t>TJ Liga 100 Olomouc</t>
  </si>
  <si>
    <t>Bohumil</t>
  </si>
  <si>
    <t>M K Prostějov</t>
  </si>
  <si>
    <t>Hrdina</t>
  </si>
  <si>
    <t>Mravský Krumlov</t>
  </si>
  <si>
    <t>Ježová</t>
  </si>
  <si>
    <t>Martina</t>
  </si>
  <si>
    <t>Serban</t>
  </si>
  <si>
    <t>Baciu</t>
  </si>
  <si>
    <t>Ónodi</t>
  </si>
  <si>
    <t>Otto</t>
  </si>
  <si>
    <t>Kubík</t>
  </si>
  <si>
    <t>TJ Jiskra Vír</t>
  </si>
  <si>
    <t>AC Moravská Slávia Brno</t>
  </si>
  <si>
    <t>Macháček</t>
  </si>
  <si>
    <t>Javůrek</t>
  </si>
  <si>
    <t>Janů</t>
  </si>
  <si>
    <t>Vacula</t>
  </si>
  <si>
    <t>Ondřej</t>
  </si>
  <si>
    <t>Medlánky</t>
  </si>
  <si>
    <t>Poneš</t>
  </si>
  <si>
    <t>TK Sokoli</t>
  </si>
  <si>
    <t>Borek</t>
  </si>
  <si>
    <t>Aleš</t>
  </si>
  <si>
    <t>VSK UNI BRNO</t>
  </si>
  <si>
    <t>Horák</t>
  </si>
  <si>
    <t>Raclavský</t>
  </si>
  <si>
    <t>Vlastimil</t>
  </si>
  <si>
    <t>Krčková</t>
  </si>
  <si>
    <t>Šárka</t>
  </si>
  <si>
    <t>Ráček Pelikánová</t>
  </si>
  <si>
    <t>Bílovice nad Svitavou</t>
  </si>
  <si>
    <t>Stráník</t>
  </si>
  <si>
    <t>Boháč</t>
  </si>
  <si>
    <t>Orálek</t>
  </si>
  <si>
    <t>Daniel</t>
  </si>
  <si>
    <t>AC Moravská Slávia - Adidas</t>
  </si>
  <si>
    <t>Kolková</t>
  </si>
  <si>
    <t>Lucie</t>
  </si>
  <si>
    <t>David</t>
  </si>
  <si>
    <t>Cacek</t>
  </si>
  <si>
    <t>Cáca team Tišnov</t>
  </si>
  <si>
    <t>Knotek</t>
  </si>
  <si>
    <t>Kunc</t>
  </si>
  <si>
    <t>Tyleček</t>
  </si>
  <si>
    <t>Brno - Jundrov</t>
  </si>
  <si>
    <t>Všetečková</t>
  </si>
  <si>
    <t>Pavla</t>
  </si>
  <si>
    <t>MOTOR JOURNAL</t>
  </si>
  <si>
    <t>pvseteckova@seznam.cz</t>
  </si>
  <si>
    <t>Skoták</t>
  </si>
  <si>
    <t>SC Ráječko</t>
  </si>
  <si>
    <t>Coural</t>
  </si>
  <si>
    <t>Blahová</t>
  </si>
  <si>
    <t>Jaroslava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</si>
</sst>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h:mm:ss;@"/>
    <numFmt numFmtId="166" formatCode="h:mm;@"/>
    <numFmt numFmtId="167" formatCode="[$-F800]dddd\,\ mmmm\ dd\,\ yyyy"/>
    <numFmt numFmtId="168" formatCode="[$-405]d\.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3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6" tint="0.40000998973846436"/>
        </stop>
        <stop position="1">
          <color rgb="FFFFFF00"/>
        </stop>
      </gradientFill>
    </fill>
    <fill>
      <gradientFill type="path" left="0.5" right="0.5" top="0.5" bottom="0.5">
        <stop position="0">
          <color theme="6" tint="0.40000998973846436"/>
        </stop>
        <stop position="1">
          <color rgb="FFFFFF00"/>
        </stop>
      </gradientFill>
    </fill>
    <fill>
      <gradientFill type="path" left="0.5" right="0.5" top="0.5" bottom="0.5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35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35" borderId="13" xfId="0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164" fontId="3" fillId="34" borderId="10" xfId="0" applyNumberFormat="1" applyFont="1" applyFill="1" applyBorder="1" applyAlignment="1" applyProtection="1">
      <alignment horizontal="center" vertical="distributed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distributed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9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34" borderId="33" xfId="0" applyFont="1" applyFill="1" applyBorder="1" applyAlignment="1" applyProtection="1">
      <alignment horizontal="center" vertical="distributed"/>
      <protection/>
    </xf>
    <xf numFmtId="0" fontId="3" fillId="34" borderId="34" xfId="0" applyFont="1" applyFill="1" applyBorder="1" applyAlignment="1" applyProtection="1">
      <alignment horizontal="center" vertical="distributed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4" fillId="0" borderId="20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57" fillId="37" borderId="21" xfId="0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 wrapText="1"/>
      <protection/>
    </xf>
    <xf numFmtId="0" fontId="4" fillId="0" borderId="11" xfId="0" applyFont="1" applyFill="1" applyBorder="1" applyAlignment="1" applyProtection="1">
      <alignment/>
      <protection hidden="1" locked="0"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166" fontId="4" fillId="0" borderId="11" xfId="0" applyNumberFormat="1" applyFont="1" applyFill="1" applyBorder="1" applyAlignment="1" applyProtection="1">
      <alignment horizontal="center"/>
      <protection hidden="1" locked="0"/>
    </xf>
    <xf numFmtId="0" fontId="4" fillId="0" borderId="12" xfId="0" applyFont="1" applyFill="1" applyBorder="1" applyAlignment="1" applyProtection="1">
      <alignment/>
      <protection hidden="1" locked="0"/>
    </xf>
    <xf numFmtId="0" fontId="4" fillId="0" borderId="12" xfId="0" applyFont="1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166" fontId="4" fillId="0" borderId="12" xfId="0" applyNumberFormat="1" applyFont="1" applyFill="1" applyBorder="1" applyAlignment="1" applyProtection="1">
      <alignment horizontal="center"/>
      <protection hidden="1" locked="0"/>
    </xf>
    <xf numFmtId="0" fontId="4" fillId="0" borderId="18" xfId="0" applyFont="1" applyFill="1" applyBorder="1" applyAlignment="1" applyProtection="1">
      <alignment horizontal="center" vertical="center"/>
      <protection hidden="1" locked="0"/>
    </xf>
    <xf numFmtId="0" fontId="4" fillId="0" borderId="19" xfId="0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Fill="1" applyBorder="1" applyAlignment="1" applyProtection="1">
      <alignment horizontal="center"/>
      <protection hidden="1" locked="0"/>
    </xf>
    <xf numFmtId="21" fontId="4" fillId="0" borderId="11" xfId="0" applyNumberFormat="1" applyFont="1" applyFill="1" applyBorder="1" applyAlignment="1" applyProtection="1">
      <alignment horizontal="center"/>
      <protection hidden="1" locked="0"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hidden="1"/>
    </xf>
    <xf numFmtId="0" fontId="23" fillId="0" borderId="11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65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65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/>
      <protection hidden="1"/>
    </xf>
    <xf numFmtId="0" fontId="3" fillId="34" borderId="46" xfId="0" applyFont="1" applyFill="1" applyBorder="1" applyAlignment="1" applyProtection="1">
      <alignment horizontal="center"/>
      <protection hidden="1"/>
    </xf>
    <xf numFmtId="0" fontId="3" fillId="34" borderId="38" xfId="0" applyFont="1" applyFill="1" applyBorder="1" applyAlignment="1" applyProtection="1">
      <alignment horizontal="center"/>
      <protection hidden="1"/>
    </xf>
    <xf numFmtId="0" fontId="7" fillId="0" borderId="47" xfId="0" applyFont="1" applyFill="1" applyBorder="1" applyAlignment="1" applyProtection="1">
      <alignment horizontal="center" vertical="distributed"/>
      <protection hidden="1"/>
    </xf>
    <xf numFmtId="0" fontId="7" fillId="0" borderId="48" xfId="0" applyFont="1" applyFill="1" applyBorder="1" applyAlignment="1" applyProtection="1">
      <alignment horizontal="center" vertical="distributed"/>
      <protection hidden="1"/>
    </xf>
    <xf numFmtId="0" fontId="7" fillId="0" borderId="49" xfId="0" applyFont="1" applyFill="1" applyBorder="1" applyAlignment="1" applyProtection="1">
      <alignment horizontal="center" vertical="distributed"/>
      <protection hidden="1"/>
    </xf>
    <xf numFmtId="0" fontId="15" fillId="38" borderId="50" xfId="0" applyFont="1" applyFill="1" applyBorder="1" applyAlignment="1" applyProtection="1">
      <alignment horizontal="center" vertical="center"/>
      <protection/>
    </xf>
    <xf numFmtId="0" fontId="15" fillId="39" borderId="51" xfId="0" applyFont="1" applyFill="1" applyBorder="1" applyAlignment="1" applyProtection="1">
      <alignment horizontal="center" vertical="center"/>
      <protection/>
    </xf>
    <xf numFmtId="0" fontId="15" fillId="40" borderId="52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167" fontId="6" fillId="0" borderId="56" xfId="0" applyNumberFormat="1" applyFont="1" applyFill="1" applyBorder="1" applyAlignment="1" applyProtection="1">
      <alignment horizontal="center"/>
      <protection hidden="1"/>
    </xf>
    <xf numFmtId="167" fontId="6" fillId="0" borderId="57" xfId="0" applyNumberFormat="1" applyFont="1" applyFill="1" applyBorder="1" applyAlignment="1" applyProtection="1">
      <alignment horizontal="center"/>
      <protection hidden="1"/>
    </xf>
    <xf numFmtId="167" fontId="6" fillId="0" borderId="58" xfId="0" applyNumberFormat="1" applyFont="1" applyFill="1" applyBorder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0" xfId="0" applyFont="1" applyFill="1" applyBorder="1" applyAlignment="1" applyProtection="1">
      <alignment horizontal="center"/>
      <protection hidden="1"/>
    </xf>
    <xf numFmtId="0" fontId="13" fillId="41" borderId="53" xfId="0" applyFont="1" applyFill="1" applyBorder="1" applyAlignment="1" applyProtection="1">
      <alignment horizontal="center" vertical="center" wrapText="1"/>
      <protection/>
    </xf>
    <xf numFmtId="0" fontId="13" fillId="41" borderId="55" xfId="0" applyFont="1" applyFill="1" applyBorder="1" applyAlignment="1" applyProtection="1">
      <alignment horizontal="center" vertical="center" wrapText="1"/>
      <protection/>
    </xf>
    <xf numFmtId="0" fontId="13" fillId="41" borderId="56" xfId="0" applyFont="1" applyFill="1" applyBorder="1" applyAlignment="1" applyProtection="1">
      <alignment horizontal="center" vertical="center" wrapText="1"/>
      <protection/>
    </xf>
    <xf numFmtId="0" fontId="13" fillId="41" borderId="5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167" fontId="6" fillId="0" borderId="56" xfId="0" applyNumberFormat="1" applyFont="1" applyFill="1" applyBorder="1" applyAlignment="1" applyProtection="1">
      <alignment horizontal="center" vertical="center"/>
      <protection hidden="1"/>
    </xf>
    <xf numFmtId="167" fontId="6" fillId="0" borderId="57" xfId="0" applyNumberFormat="1" applyFont="1" applyFill="1" applyBorder="1" applyAlignment="1" applyProtection="1">
      <alignment horizontal="center" vertical="center"/>
      <protection hidden="1"/>
    </xf>
    <xf numFmtId="167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60" xfId="0" applyFont="1" applyFill="1" applyBorder="1" applyAlignment="1" applyProtection="1">
      <alignment horizontal="center"/>
      <protection hidden="1"/>
    </xf>
    <xf numFmtId="0" fontId="0" fillId="42" borderId="53" xfId="0" applyFont="1" applyFill="1" applyBorder="1" applyAlignment="1" applyProtection="1">
      <alignment horizontal="left" vertical="top" wrapText="1"/>
      <protection/>
    </xf>
    <xf numFmtId="0" fontId="0" fillId="42" borderId="54" xfId="0" applyFill="1" applyBorder="1" applyAlignment="1" applyProtection="1">
      <alignment horizontal="left" vertical="top" wrapText="1"/>
      <protection/>
    </xf>
    <xf numFmtId="0" fontId="0" fillId="42" borderId="55" xfId="0" applyFill="1" applyBorder="1" applyAlignment="1" applyProtection="1">
      <alignment horizontal="left" vertical="top" wrapText="1"/>
      <protection/>
    </xf>
    <xf numFmtId="0" fontId="0" fillId="42" borderId="59" xfId="0" applyFill="1" applyBorder="1" applyAlignment="1" applyProtection="1">
      <alignment horizontal="left" vertical="top" wrapText="1"/>
      <protection/>
    </xf>
    <xf numFmtId="0" fontId="0" fillId="42" borderId="0" xfId="0" applyFill="1" applyBorder="1" applyAlignment="1" applyProtection="1">
      <alignment horizontal="left" vertical="top" wrapText="1"/>
      <protection/>
    </xf>
    <xf numFmtId="0" fontId="0" fillId="42" borderId="60" xfId="0" applyFill="1" applyBorder="1" applyAlignment="1" applyProtection="1">
      <alignment horizontal="left" vertical="top" wrapText="1"/>
      <protection/>
    </xf>
    <xf numFmtId="0" fontId="0" fillId="42" borderId="56" xfId="0" applyFill="1" applyBorder="1" applyAlignment="1" applyProtection="1">
      <alignment horizontal="left" vertical="top" wrapText="1"/>
      <protection/>
    </xf>
    <xf numFmtId="0" fontId="0" fillId="42" borderId="57" xfId="0" applyFill="1" applyBorder="1" applyAlignment="1" applyProtection="1">
      <alignment horizontal="left" vertical="top" wrapText="1"/>
      <protection/>
    </xf>
    <xf numFmtId="0" fontId="0" fillId="42" borderId="58" xfId="0" applyFill="1" applyBorder="1" applyAlignment="1" applyProtection="1">
      <alignment horizontal="left" vertical="top" wrapText="1"/>
      <protection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167" fontId="21" fillId="0" borderId="56" xfId="0" applyNumberFormat="1" applyFont="1" applyBorder="1" applyAlignment="1" applyProtection="1">
      <alignment horizontal="center" vertical="center"/>
      <protection hidden="1"/>
    </xf>
    <xf numFmtId="167" fontId="21" fillId="0" borderId="57" xfId="0" applyNumberFormat="1" applyFont="1" applyBorder="1" applyAlignment="1" applyProtection="1">
      <alignment horizontal="center" vertical="center"/>
      <protection hidden="1"/>
    </xf>
    <xf numFmtId="167" fontId="21" fillId="0" borderId="58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1028700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382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1381125</xdr:colOff>
      <xdr:row>0</xdr:row>
      <xdr:rowOff>171450</xdr:rowOff>
    </xdr:from>
    <xdr:to>
      <xdr:col>7</xdr:col>
      <xdr:colOff>561975</xdr:colOff>
      <xdr:row>0</xdr:row>
      <xdr:rowOff>1009650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7145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247650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2790825</xdr:colOff>
      <xdr:row>0</xdr:row>
      <xdr:rowOff>19050</xdr:rowOff>
    </xdr:from>
    <xdr:to>
      <xdr:col>6</xdr:col>
      <xdr:colOff>742950</xdr:colOff>
      <xdr:row>2</xdr:row>
      <xdr:rowOff>200025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905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714375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95250</xdr:rowOff>
    </xdr:from>
    <xdr:to>
      <xdr:col>7</xdr:col>
      <xdr:colOff>533400</xdr:colOff>
      <xdr:row>1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9525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2362200</xdr:colOff>
      <xdr:row>0</xdr:row>
      <xdr:rowOff>142875</xdr:rowOff>
    </xdr:from>
    <xdr:to>
      <xdr:col>8</xdr:col>
      <xdr:colOff>409575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355"/>
  <sheetViews>
    <sheetView showGridLines="0" zoomScale="130" zoomScaleNormal="130" zoomScaleSheetLayoutView="130" zoomScalePageLayoutView="0" workbookViewId="0" topLeftCell="A1">
      <selection activeCell="G17" sqref="G17"/>
    </sheetView>
  </sheetViews>
  <sheetFormatPr defaultColWidth="9.140625" defaultRowHeight="12.75"/>
  <cols>
    <col min="1" max="1" width="5.57421875" style="21" customWidth="1"/>
    <col min="2" max="2" width="17.421875" style="12" bestFit="1" customWidth="1"/>
    <col min="3" max="3" width="12.57421875" style="12" customWidth="1"/>
    <col min="4" max="4" width="9.140625" style="10" bestFit="1" customWidth="1"/>
    <col min="5" max="5" width="40.28125" style="12" bestFit="1" customWidth="1"/>
    <col min="6" max="6" width="9.140625" style="12" bestFit="1" customWidth="1"/>
    <col min="7" max="7" width="25.57421875" style="12" bestFit="1" customWidth="1"/>
    <col min="8" max="8" width="9.7109375" style="12" customWidth="1"/>
    <col min="9" max="18" width="9.140625" style="12" customWidth="1"/>
    <col min="19" max="19" width="7.8515625" style="10" bestFit="1" customWidth="1"/>
    <col min="20" max="16384" width="9.140625" style="12" customWidth="1"/>
  </cols>
  <sheetData>
    <row r="1" spans="1:32" ht="93" customHeight="1" thickBot="1">
      <c r="A1" s="134" t="str">
        <f>"Prezenční listina - Bystřickem kolem Vírské přehrady "&amp;$O$2</f>
        <v>Prezenční listina - Bystřickem kolem Vírské přehrady 2014</v>
      </c>
      <c r="B1" s="135"/>
      <c r="C1" s="135"/>
      <c r="D1" s="135"/>
      <c r="E1" s="135"/>
      <c r="F1" s="135"/>
      <c r="G1" s="135"/>
      <c r="H1" s="1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17"/>
      <c r="B2" s="2" t="s">
        <v>6</v>
      </c>
      <c r="C2" s="2" t="s">
        <v>0</v>
      </c>
      <c r="D2" s="2" t="s">
        <v>1</v>
      </c>
      <c r="E2" s="2" t="s">
        <v>4</v>
      </c>
      <c r="F2" s="14" t="s">
        <v>7</v>
      </c>
      <c r="G2" s="2" t="s">
        <v>5</v>
      </c>
      <c r="H2" s="11" t="s">
        <v>3</v>
      </c>
      <c r="I2" s="1"/>
      <c r="J2" s="1"/>
      <c r="K2" s="1"/>
      <c r="L2" s="1"/>
      <c r="M2" s="1"/>
      <c r="N2" s="1"/>
      <c r="O2" s="34">
        <v>2014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2">
        <f aca="true" t="shared" si="0" ref="A3:A19">IF(B3&lt;&gt;0,A2+1,"")</f>
        <v>1</v>
      </c>
      <c r="B3" s="23" t="s">
        <v>145</v>
      </c>
      <c r="C3" s="120" t="s">
        <v>144</v>
      </c>
      <c r="D3" s="24">
        <v>1989</v>
      </c>
      <c r="E3" s="32" t="s">
        <v>146</v>
      </c>
      <c r="F3" s="25">
        <v>42</v>
      </c>
      <c r="G3" s="32"/>
      <c r="H3" s="16" t="str">
        <f aca="true" t="shared" si="1" ref="H3:H34">IF(S3&lt;&gt;"Ž",IF($O$2-D3&gt;39,IF($O$2-D3&gt;49,IF($O$2-D3&gt;59,IF($O$2-D3&gt;69,IF($O$2-D3&gt;90,"to snad ne!","E"),"D"),"C"),"B"),"A"),IF(S3="Ž",IF($O$2-D3&gt;34,IF($O$2-D3&gt;44,IF($O$2-D3&gt;90,"to snad ne!","H"),"G"),"F")))</f>
        <v>A</v>
      </c>
      <c r="I3" s="1"/>
      <c r="J3" s="1"/>
      <c r="K3" s="1"/>
      <c r="L3" s="1"/>
      <c r="M3" s="1"/>
      <c r="N3" s="1"/>
      <c r="O3" s="18"/>
      <c r="P3" s="1"/>
      <c r="Q3" s="1"/>
      <c r="R3" s="1"/>
      <c r="S3" s="3" t="str">
        <f aca="true" t="shared" si="2" ref="S3:S34">IF(LEN(B3)=0," ",IF(MID(B3,LEN(B3),1)="á","Ž","M"))</f>
        <v>M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6">
        <f t="shared" si="0"/>
        <v>2</v>
      </c>
      <c r="B4" s="23" t="s">
        <v>145</v>
      </c>
      <c r="C4" s="23" t="s">
        <v>147</v>
      </c>
      <c r="D4" s="24">
        <v>1963</v>
      </c>
      <c r="E4" s="32" t="s">
        <v>146</v>
      </c>
      <c r="F4" s="25">
        <v>40</v>
      </c>
      <c r="G4" s="32"/>
      <c r="H4" s="16" t="str">
        <f t="shared" si="1"/>
        <v>C</v>
      </c>
      <c r="I4" s="1"/>
      <c r="J4" s="1"/>
      <c r="K4" s="1"/>
      <c r="L4" s="1"/>
      <c r="M4" s="1"/>
      <c r="N4" s="1"/>
      <c r="O4" s="18"/>
      <c r="P4" s="1"/>
      <c r="Q4" s="1"/>
      <c r="R4" s="1"/>
      <c r="S4" s="4" t="str">
        <f t="shared" si="2"/>
        <v>M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6">
        <f t="shared" si="0"/>
        <v>3</v>
      </c>
      <c r="B5" s="23" t="s">
        <v>156</v>
      </c>
      <c r="C5" s="23" t="s">
        <v>157</v>
      </c>
      <c r="D5" s="24">
        <v>1976</v>
      </c>
      <c r="E5" s="32" t="s">
        <v>155</v>
      </c>
      <c r="F5" s="25">
        <v>55</v>
      </c>
      <c r="G5" s="32"/>
      <c r="H5" s="16" t="str">
        <f t="shared" si="1"/>
        <v>G</v>
      </c>
      <c r="I5" s="1"/>
      <c r="J5" s="1"/>
      <c r="K5" s="1"/>
      <c r="L5" s="1"/>
      <c r="M5" s="1"/>
      <c r="N5" s="1"/>
      <c r="O5" s="18"/>
      <c r="P5" s="1"/>
      <c r="Q5" s="1"/>
      <c r="R5" s="1"/>
      <c r="S5" s="3" t="str">
        <f t="shared" si="2"/>
        <v>Ž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6">
        <f t="shared" si="0"/>
        <v>4</v>
      </c>
      <c r="B6" s="23" t="s">
        <v>132</v>
      </c>
      <c r="C6" s="23" t="s">
        <v>133</v>
      </c>
      <c r="D6" s="24">
        <v>1959</v>
      </c>
      <c r="E6" s="32" t="s">
        <v>134</v>
      </c>
      <c r="F6" s="25">
        <v>46</v>
      </c>
      <c r="G6" s="32"/>
      <c r="H6" s="16" t="str">
        <f t="shared" si="1"/>
        <v>C</v>
      </c>
      <c r="I6" s="1"/>
      <c r="J6" s="1"/>
      <c r="K6" s="131" t="s">
        <v>11</v>
      </c>
      <c r="L6" s="132"/>
      <c r="M6" s="133"/>
      <c r="N6" s="1"/>
      <c r="O6" s="18"/>
      <c r="P6" s="1"/>
      <c r="Q6" s="1"/>
      <c r="R6" s="1"/>
      <c r="S6" s="4" t="str">
        <f t="shared" si="2"/>
        <v>M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6">
        <f t="shared" si="0"/>
        <v>5</v>
      </c>
      <c r="B7" s="23" t="s">
        <v>76</v>
      </c>
      <c r="C7" s="23" t="s">
        <v>77</v>
      </c>
      <c r="D7" s="24">
        <v>1981</v>
      </c>
      <c r="E7" s="32" t="s">
        <v>201</v>
      </c>
      <c r="F7" s="25">
        <v>34</v>
      </c>
      <c r="G7" s="32"/>
      <c r="H7" s="16" t="str">
        <f t="shared" si="1"/>
        <v>A</v>
      </c>
      <c r="I7" s="1"/>
      <c r="J7" s="1"/>
      <c r="K7" s="1"/>
      <c r="L7" s="1"/>
      <c r="M7" s="1"/>
      <c r="N7" s="1"/>
      <c r="O7" s="18"/>
      <c r="P7" s="1"/>
      <c r="Q7" s="1"/>
      <c r="R7" s="1"/>
      <c r="S7" s="3" t="str">
        <f t="shared" si="2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6">
        <f t="shared" si="0"/>
        <v>6</v>
      </c>
      <c r="B8" s="23" t="s">
        <v>76</v>
      </c>
      <c r="C8" s="23" t="s">
        <v>97</v>
      </c>
      <c r="D8" s="24">
        <v>1978</v>
      </c>
      <c r="E8" s="32" t="s">
        <v>123</v>
      </c>
      <c r="F8" s="25">
        <v>31</v>
      </c>
      <c r="G8" s="32"/>
      <c r="H8" s="16" t="str">
        <f t="shared" si="1"/>
        <v>A</v>
      </c>
      <c r="I8" s="1"/>
      <c r="J8" s="1"/>
      <c r="K8" s="1"/>
      <c r="L8" s="1"/>
      <c r="M8" s="1"/>
      <c r="N8" s="1"/>
      <c r="O8" s="18"/>
      <c r="P8" s="1"/>
      <c r="Q8" s="1"/>
      <c r="R8" s="1"/>
      <c r="S8" s="4" t="str">
        <f t="shared" si="2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6">
        <f t="shared" si="0"/>
        <v>7</v>
      </c>
      <c r="B9" s="23" t="s">
        <v>54</v>
      </c>
      <c r="C9" s="23" t="s">
        <v>144</v>
      </c>
      <c r="D9" s="24">
        <v>1986</v>
      </c>
      <c r="E9" s="32" t="s">
        <v>143</v>
      </c>
      <c r="F9" s="25">
        <v>95</v>
      </c>
      <c r="G9" s="32"/>
      <c r="H9" s="16" t="str">
        <f t="shared" si="1"/>
        <v>A</v>
      </c>
      <c r="I9" s="1"/>
      <c r="J9" s="1"/>
      <c r="K9" s="19"/>
      <c r="L9" s="1"/>
      <c r="M9" s="1"/>
      <c r="N9" s="1"/>
      <c r="O9" s="18"/>
      <c r="P9" s="1"/>
      <c r="Q9" s="1"/>
      <c r="R9" s="1"/>
      <c r="S9" s="3" t="str">
        <f t="shared" si="2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6">
        <f t="shared" si="0"/>
        <v>8</v>
      </c>
      <c r="B10" s="23" t="s">
        <v>92</v>
      </c>
      <c r="C10" s="23" t="s">
        <v>45</v>
      </c>
      <c r="D10" s="24">
        <v>1974</v>
      </c>
      <c r="E10" s="32" t="s">
        <v>93</v>
      </c>
      <c r="F10" s="25">
        <v>61</v>
      </c>
      <c r="G10" s="32"/>
      <c r="H10" s="16" t="str">
        <f t="shared" si="1"/>
        <v>B</v>
      </c>
      <c r="I10" s="1"/>
      <c r="J10" s="1"/>
      <c r="K10" s="1"/>
      <c r="L10" s="1"/>
      <c r="M10" s="1"/>
      <c r="N10" s="1"/>
      <c r="O10" s="18"/>
      <c r="P10" s="1"/>
      <c r="Q10" s="1"/>
      <c r="R10" s="1"/>
      <c r="S10" s="4" t="str">
        <f t="shared" si="2"/>
        <v>M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6">
        <f t="shared" si="0"/>
        <v>9</v>
      </c>
      <c r="B11" s="23" t="s">
        <v>30</v>
      </c>
      <c r="C11" s="119" t="s">
        <v>32</v>
      </c>
      <c r="D11" s="24">
        <v>1974</v>
      </c>
      <c r="E11" s="32" t="s">
        <v>31</v>
      </c>
      <c r="F11" s="25"/>
      <c r="G11" s="32"/>
      <c r="H11" s="16" t="str">
        <f t="shared" si="1"/>
        <v>B</v>
      </c>
      <c r="I11" s="1"/>
      <c r="J11" s="1"/>
      <c r="K11" s="1"/>
      <c r="L11" s="1"/>
      <c r="M11" s="1"/>
      <c r="N11" s="1"/>
      <c r="O11" s="18"/>
      <c r="P11" s="1"/>
      <c r="Q11" s="1"/>
      <c r="R11" s="1"/>
      <c r="S11" s="3" t="str">
        <f t="shared" si="2"/>
        <v>M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6">
        <f t="shared" si="0"/>
        <v>10</v>
      </c>
      <c r="B12" s="23" t="s">
        <v>94</v>
      </c>
      <c r="C12" s="23" t="s">
        <v>95</v>
      </c>
      <c r="D12" s="24">
        <v>1982</v>
      </c>
      <c r="E12" s="32" t="s">
        <v>58</v>
      </c>
      <c r="F12" s="25">
        <v>83</v>
      </c>
      <c r="G12" s="32"/>
      <c r="H12" s="16" t="str">
        <f t="shared" si="1"/>
        <v>A</v>
      </c>
      <c r="I12" s="1"/>
      <c r="J12" s="1"/>
      <c r="K12" s="20"/>
      <c r="L12" s="1"/>
      <c r="M12" s="1"/>
      <c r="N12" s="1"/>
      <c r="O12" s="18"/>
      <c r="P12" s="1"/>
      <c r="Q12" s="1"/>
      <c r="R12" s="1"/>
      <c r="S12" s="4" t="str">
        <f t="shared" si="2"/>
        <v>M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6">
        <f t="shared" si="0"/>
        <v>11</v>
      </c>
      <c r="B13" s="23" t="s">
        <v>48</v>
      </c>
      <c r="C13" s="23" t="s">
        <v>49</v>
      </c>
      <c r="D13" s="24">
        <v>1977</v>
      </c>
      <c r="E13" s="32" t="s">
        <v>33</v>
      </c>
      <c r="F13" s="25">
        <v>54</v>
      </c>
      <c r="G13" s="32"/>
      <c r="H13" s="16" t="str">
        <f t="shared" si="1"/>
        <v>A</v>
      </c>
      <c r="I13" s="1"/>
      <c r="J13" s="1"/>
      <c r="K13" s="20"/>
      <c r="L13" s="1"/>
      <c r="M13" s="1"/>
      <c r="N13" s="1"/>
      <c r="O13" s="18"/>
      <c r="P13" s="1"/>
      <c r="Q13" s="1"/>
      <c r="R13" s="1"/>
      <c r="S13" s="3" t="str">
        <f t="shared" si="2"/>
        <v>M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26">
        <f t="shared" si="0"/>
        <v>12</v>
      </c>
      <c r="B14" s="23" t="s">
        <v>59</v>
      </c>
      <c r="C14" s="23" t="s">
        <v>60</v>
      </c>
      <c r="D14" s="24">
        <v>1941</v>
      </c>
      <c r="E14" s="32" t="s">
        <v>58</v>
      </c>
      <c r="F14" s="25">
        <v>6</v>
      </c>
      <c r="G14" s="32"/>
      <c r="H14" s="16" t="str">
        <f t="shared" si="1"/>
        <v>E</v>
      </c>
      <c r="I14" s="1"/>
      <c r="J14" s="1"/>
      <c r="K14" s="20"/>
      <c r="L14" s="1"/>
      <c r="M14" s="1"/>
      <c r="N14" s="1"/>
      <c r="O14" s="18"/>
      <c r="P14" s="1"/>
      <c r="Q14" s="1"/>
      <c r="R14" s="1"/>
      <c r="S14" s="4" t="str">
        <f t="shared" si="2"/>
        <v>M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26">
        <f t="shared" si="0"/>
        <v>13</v>
      </c>
      <c r="B15" s="23" t="s">
        <v>136</v>
      </c>
      <c r="C15" s="23" t="s">
        <v>137</v>
      </c>
      <c r="D15" s="24">
        <v>1938</v>
      </c>
      <c r="E15" s="32" t="s">
        <v>138</v>
      </c>
      <c r="F15" s="25">
        <v>8</v>
      </c>
      <c r="G15" s="32" t="s">
        <v>41</v>
      </c>
      <c r="H15" s="16" t="str">
        <f t="shared" si="1"/>
        <v>E</v>
      </c>
      <c r="I15" s="1"/>
      <c r="J15" s="1"/>
      <c r="K15" s="20"/>
      <c r="L15" s="1"/>
      <c r="M15" s="1"/>
      <c r="N15" s="1"/>
      <c r="O15" s="18"/>
      <c r="P15" s="1"/>
      <c r="Q15" s="1"/>
      <c r="R15" s="1"/>
      <c r="S15" s="3" t="str">
        <f t="shared" si="2"/>
        <v>M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26">
        <f t="shared" si="0"/>
        <v>14</v>
      </c>
      <c r="B16" s="23" t="s">
        <v>165</v>
      </c>
      <c r="C16" s="23" t="s">
        <v>77</v>
      </c>
      <c r="D16" s="24">
        <v>1969</v>
      </c>
      <c r="E16" s="32" t="s">
        <v>33</v>
      </c>
      <c r="F16" s="25">
        <v>82</v>
      </c>
      <c r="G16" s="32"/>
      <c r="H16" s="16" t="str">
        <f t="shared" si="1"/>
        <v>B</v>
      </c>
      <c r="I16" s="20"/>
      <c r="J16" s="20"/>
      <c r="K16" s="20"/>
      <c r="L16" s="1"/>
      <c r="M16" s="20"/>
      <c r="N16" s="20"/>
      <c r="O16" s="18"/>
      <c r="P16" s="1"/>
      <c r="Q16" s="1"/>
      <c r="R16" s="1"/>
      <c r="S16" s="4" t="str">
        <f t="shared" si="2"/>
        <v>M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26">
        <f t="shared" si="0"/>
        <v>15</v>
      </c>
      <c r="B17" s="23" t="s">
        <v>96</v>
      </c>
      <c r="C17" s="23" t="s">
        <v>97</v>
      </c>
      <c r="D17" s="24">
        <v>1968</v>
      </c>
      <c r="E17" s="32" t="s">
        <v>82</v>
      </c>
      <c r="F17" s="25">
        <v>103</v>
      </c>
      <c r="G17" s="32"/>
      <c r="H17" s="16" t="str">
        <f t="shared" si="1"/>
        <v>B</v>
      </c>
      <c r="I17" s="20"/>
      <c r="J17" s="20"/>
      <c r="K17" s="20"/>
      <c r="L17" s="1"/>
      <c r="M17" s="20"/>
      <c r="N17" s="20"/>
      <c r="O17" s="18"/>
      <c r="P17" s="1"/>
      <c r="Q17" s="1"/>
      <c r="R17" s="1"/>
      <c r="S17" s="3" t="str">
        <f t="shared" si="2"/>
        <v>M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26">
        <f t="shared" si="0"/>
        <v>16</v>
      </c>
      <c r="B18" s="23" t="s">
        <v>139</v>
      </c>
      <c r="C18" s="23" t="s">
        <v>45</v>
      </c>
      <c r="D18" s="24">
        <v>1953</v>
      </c>
      <c r="E18" s="32" t="s">
        <v>140</v>
      </c>
      <c r="F18" s="25">
        <v>45</v>
      </c>
      <c r="G18" s="32"/>
      <c r="H18" s="16" t="str">
        <f t="shared" si="1"/>
        <v>D</v>
      </c>
      <c r="I18" s="20"/>
      <c r="J18" s="20"/>
      <c r="K18" s="20"/>
      <c r="L18" s="1"/>
      <c r="M18" s="20"/>
      <c r="N18" s="20"/>
      <c r="O18" s="18"/>
      <c r="P18" s="1"/>
      <c r="Q18" s="1"/>
      <c r="R18" s="1"/>
      <c r="S18" s="4" t="str">
        <f t="shared" si="2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26">
        <f t="shared" si="0"/>
        <v>17</v>
      </c>
      <c r="B19" s="23" t="s">
        <v>152</v>
      </c>
      <c r="C19" s="23" t="s">
        <v>133</v>
      </c>
      <c r="D19" s="24">
        <v>1975</v>
      </c>
      <c r="E19" s="32" t="s">
        <v>153</v>
      </c>
      <c r="F19" s="25">
        <v>9</v>
      </c>
      <c r="G19" s="32"/>
      <c r="H19" s="16" t="str">
        <f t="shared" si="1"/>
        <v>A</v>
      </c>
      <c r="I19" s="20"/>
      <c r="J19" s="20"/>
      <c r="K19" s="20"/>
      <c r="L19" s="1"/>
      <c r="M19" s="20"/>
      <c r="N19" s="20"/>
      <c r="O19" s="18"/>
      <c r="P19" s="1"/>
      <c r="Q19" s="1"/>
      <c r="R19" s="1"/>
      <c r="S19" s="3" t="str">
        <f t="shared" si="2"/>
        <v>M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26">
        <f aca="true" t="shared" si="3" ref="A20:A54">IF(B20&lt;&gt;0,A19+1,"")</f>
        <v>18</v>
      </c>
      <c r="B20" s="23" t="s">
        <v>129</v>
      </c>
      <c r="C20" s="23" t="s">
        <v>130</v>
      </c>
      <c r="D20" s="24">
        <v>1977</v>
      </c>
      <c r="E20" s="32" t="s">
        <v>131</v>
      </c>
      <c r="F20" s="25">
        <v>12</v>
      </c>
      <c r="G20" s="32"/>
      <c r="H20" s="16" t="str">
        <f t="shared" si="1"/>
        <v>A</v>
      </c>
      <c r="I20" s="20"/>
      <c r="J20" s="20"/>
      <c r="K20" s="20"/>
      <c r="L20" s="1"/>
      <c r="M20" s="20"/>
      <c r="N20" s="20"/>
      <c r="O20" s="18"/>
      <c r="P20" s="1"/>
      <c r="Q20" s="1"/>
      <c r="R20" s="1"/>
      <c r="S20" s="4" t="str">
        <f t="shared" si="2"/>
        <v>M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26">
        <f t="shared" si="3"/>
        <v>19</v>
      </c>
      <c r="B21" s="23" t="s">
        <v>148</v>
      </c>
      <c r="C21" s="23" t="s">
        <v>49</v>
      </c>
      <c r="D21" s="24">
        <v>1985</v>
      </c>
      <c r="E21" s="32" t="s">
        <v>149</v>
      </c>
      <c r="F21" s="25">
        <v>21</v>
      </c>
      <c r="G21" s="32"/>
      <c r="H21" s="16" t="str">
        <f t="shared" si="1"/>
        <v>A</v>
      </c>
      <c r="I21" s="20"/>
      <c r="J21" s="20"/>
      <c r="K21" s="20"/>
      <c r="L21" s="20"/>
      <c r="M21" s="20"/>
      <c r="N21" s="20"/>
      <c r="O21" s="18"/>
      <c r="P21" s="1"/>
      <c r="Q21" s="1"/>
      <c r="R21" s="1"/>
      <c r="S21" s="3" t="str">
        <f t="shared" si="2"/>
        <v>M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6">
        <f t="shared" si="3"/>
        <v>20</v>
      </c>
      <c r="B22" s="23" t="s">
        <v>65</v>
      </c>
      <c r="C22" s="23" t="s">
        <v>66</v>
      </c>
      <c r="D22" s="24">
        <v>1974</v>
      </c>
      <c r="E22" s="32" t="s">
        <v>67</v>
      </c>
      <c r="F22" s="25">
        <v>43</v>
      </c>
      <c r="G22" s="32"/>
      <c r="H22" s="16" t="str">
        <f t="shared" si="1"/>
        <v>G</v>
      </c>
      <c r="I22" s="20"/>
      <c r="J22" s="20"/>
      <c r="K22" s="20"/>
      <c r="L22" s="20"/>
      <c r="M22" s="20"/>
      <c r="N22" s="20"/>
      <c r="O22" s="18"/>
      <c r="P22" s="1"/>
      <c r="Q22" s="1"/>
      <c r="R22" s="1"/>
      <c r="S22" s="4" t="str">
        <f t="shared" si="2"/>
        <v>Ž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6">
        <f t="shared" si="3"/>
        <v>21</v>
      </c>
      <c r="B23" s="23" t="s">
        <v>47</v>
      </c>
      <c r="C23" s="23" t="s">
        <v>45</v>
      </c>
      <c r="D23" s="24">
        <v>1969</v>
      </c>
      <c r="E23" s="32" t="s">
        <v>46</v>
      </c>
      <c r="F23" s="25">
        <v>85</v>
      </c>
      <c r="G23" s="32"/>
      <c r="H23" s="16" t="str">
        <f t="shared" si="1"/>
        <v>B</v>
      </c>
      <c r="I23" s="20"/>
      <c r="J23" s="20"/>
      <c r="K23" s="20"/>
      <c r="L23" s="20"/>
      <c r="M23" s="20"/>
      <c r="N23" s="20"/>
      <c r="O23" s="18"/>
      <c r="P23" s="1"/>
      <c r="Q23" s="1"/>
      <c r="R23" s="1"/>
      <c r="S23" s="3" t="str">
        <f t="shared" si="2"/>
        <v>M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6">
        <f t="shared" si="3"/>
        <v>22</v>
      </c>
      <c r="B24" s="23" t="s">
        <v>160</v>
      </c>
      <c r="C24" s="23" t="s">
        <v>161</v>
      </c>
      <c r="D24" s="24">
        <v>1973</v>
      </c>
      <c r="E24" s="32" t="s">
        <v>162</v>
      </c>
      <c r="F24" s="25"/>
      <c r="G24" s="32"/>
      <c r="H24" s="16" t="str">
        <f t="shared" si="1"/>
        <v>B</v>
      </c>
      <c r="I24" s="20"/>
      <c r="J24" s="20"/>
      <c r="K24" s="20"/>
      <c r="L24" s="20"/>
      <c r="M24" s="20"/>
      <c r="N24" s="20"/>
      <c r="O24" s="18"/>
      <c r="P24" s="1"/>
      <c r="Q24" s="1"/>
      <c r="R24" s="1"/>
      <c r="S24" s="4" t="str">
        <f t="shared" si="2"/>
        <v>M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6">
        <f t="shared" si="3"/>
        <v>23</v>
      </c>
      <c r="B25" s="23" t="s">
        <v>142</v>
      </c>
      <c r="C25" s="23" t="s">
        <v>114</v>
      </c>
      <c r="D25" s="24">
        <v>1987</v>
      </c>
      <c r="E25" s="32" t="s">
        <v>143</v>
      </c>
      <c r="F25" s="25">
        <v>96</v>
      </c>
      <c r="G25" s="32"/>
      <c r="H25" s="16" t="str">
        <f t="shared" si="1"/>
        <v>A</v>
      </c>
      <c r="I25" s="20"/>
      <c r="J25" s="20"/>
      <c r="K25" s="20"/>
      <c r="L25" s="20"/>
      <c r="M25" s="20"/>
      <c r="N25" s="20"/>
      <c r="O25" s="18"/>
      <c r="P25" s="1"/>
      <c r="Q25" s="1"/>
      <c r="R25" s="1"/>
      <c r="S25" s="3" t="str">
        <f t="shared" si="2"/>
        <v>M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6">
        <f t="shared" si="3"/>
        <v>24</v>
      </c>
      <c r="B26" s="23" t="s">
        <v>108</v>
      </c>
      <c r="C26" s="23" t="s">
        <v>109</v>
      </c>
      <c r="D26" s="24">
        <v>1974</v>
      </c>
      <c r="E26" s="32" t="s">
        <v>110</v>
      </c>
      <c r="F26" s="25"/>
      <c r="G26" s="32"/>
      <c r="H26" s="16" t="str">
        <f t="shared" si="1"/>
        <v>B</v>
      </c>
      <c r="I26" s="20"/>
      <c r="J26" s="20"/>
      <c r="K26" s="20"/>
      <c r="L26" s="20"/>
      <c r="M26" s="20"/>
      <c r="N26" s="20"/>
      <c r="O26" s="18"/>
      <c r="P26" s="1"/>
      <c r="Q26" s="1"/>
      <c r="R26" s="1"/>
      <c r="S26" s="4" t="str">
        <f t="shared" si="2"/>
        <v>M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26">
        <f t="shared" si="3"/>
        <v>25</v>
      </c>
      <c r="B27" s="23" t="s">
        <v>118</v>
      </c>
      <c r="C27" s="23" t="s">
        <v>119</v>
      </c>
      <c r="D27" s="24">
        <v>1969</v>
      </c>
      <c r="E27" s="32" t="s">
        <v>120</v>
      </c>
      <c r="F27" s="25">
        <v>97</v>
      </c>
      <c r="G27" s="32"/>
      <c r="H27" s="16" t="str">
        <f t="shared" si="1"/>
        <v>H</v>
      </c>
      <c r="I27" s="1"/>
      <c r="J27" s="1"/>
      <c r="K27" s="1"/>
      <c r="L27" s="1"/>
      <c r="M27" s="1"/>
      <c r="N27" s="1"/>
      <c r="O27" s="18"/>
      <c r="P27" s="1"/>
      <c r="Q27" s="1"/>
      <c r="R27" s="1"/>
      <c r="S27" s="3" t="str">
        <f t="shared" si="2"/>
        <v>Ž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26">
        <f t="shared" si="3"/>
        <v>26</v>
      </c>
      <c r="B28" s="23" t="s">
        <v>121</v>
      </c>
      <c r="C28" s="23" t="s">
        <v>60</v>
      </c>
      <c r="D28" s="24">
        <v>1965</v>
      </c>
      <c r="E28" s="32" t="s">
        <v>120</v>
      </c>
      <c r="F28" s="25"/>
      <c r="G28" s="32"/>
      <c r="H28" s="16" t="str">
        <f t="shared" si="1"/>
        <v>B</v>
      </c>
      <c r="I28" s="1"/>
      <c r="J28" s="1"/>
      <c r="K28" s="1"/>
      <c r="L28" s="1"/>
      <c r="M28" s="1"/>
      <c r="N28" s="1"/>
      <c r="O28" s="18"/>
      <c r="P28" s="1"/>
      <c r="Q28" s="1"/>
      <c r="R28" s="1"/>
      <c r="S28" s="4" t="str">
        <f t="shared" si="2"/>
        <v>M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26">
        <f t="shared" si="3"/>
        <v>27</v>
      </c>
      <c r="B29" s="23" t="s">
        <v>68</v>
      </c>
      <c r="C29" s="23" t="s">
        <v>32</v>
      </c>
      <c r="D29" s="24">
        <v>1960</v>
      </c>
      <c r="E29" s="32" t="s">
        <v>69</v>
      </c>
      <c r="F29" s="25">
        <v>27</v>
      </c>
      <c r="G29" s="32"/>
      <c r="H29" s="16" t="str">
        <f t="shared" si="1"/>
        <v>C</v>
      </c>
      <c r="I29" s="1"/>
      <c r="J29" s="1"/>
      <c r="K29" s="1"/>
      <c r="L29" s="1"/>
      <c r="M29" s="1"/>
      <c r="N29" s="1"/>
      <c r="O29" s="18"/>
      <c r="P29" s="1"/>
      <c r="Q29" s="1"/>
      <c r="R29" s="1"/>
      <c r="S29" s="3" t="str">
        <f t="shared" si="2"/>
        <v>M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26">
        <f t="shared" si="3"/>
        <v>28</v>
      </c>
      <c r="B30" s="23" t="s">
        <v>68</v>
      </c>
      <c r="C30" s="23" t="s">
        <v>45</v>
      </c>
      <c r="D30" s="24">
        <v>1977</v>
      </c>
      <c r="E30" s="32" t="s">
        <v>70</v>
      </c>
      <c r="F30" s="25">
        <v>1</v>
      </c>
      <c r="G30" s="32"/>
      <c r="H30" s="16" t="str">
        <f t="shared" si="1"/>
        <v>A</v>
      </c>
      <c r="I30" s="1"/>
      <c r="J30" s="1"/>
      <c r="K30" s="1"/>
      <c r="L30" s="1"/>
      <c r="M30" s="1"/>
      <c r="N30" s="1"/>
      <c r="O30" s="18"/>
      <c r="P30" s="1"/>
      <c r="Q30" s="1"/>
      <c r="R30" s="1"/>
      <c r="S30" s="4" t="str">
        <f t="shared" si="2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26">
        <f t="shared" si="3"/>
        <v>29</v>
      </c>
      <c r="B31" s="23" t="s">
        <v>163</v>
      </c>
      <c r="C31" s="23" t="s">
        <v>164</v>
      </c>
      <c r="D31" s="24">
        <v>1980</v>
      </c>
      <c r="E31" s="32" t="s">
        <v>33</v>
      </c>
      <c r="F31" s="25">
        <v>80</v>
      </c>
      <c r="G31" s="32"/>
      <c r="H31" s="16" t="str">
        <f t="shared" si="1"/>
        <v>F</v>
      </c>
      <c r="I31" s="1"/>
      <c r="J31" s="1"/>
      <c r="K31" s="1"/>
      <c r="L31" s="1"/>
      <c r="M31" s="1"/>
      <c r="N31" s="1"/>
      <c r="O31" s="18"/>
      <c r="P31" s="1"/>
      <c r="Q31" s="1"/>
      <c r="R31" s="1"/>
      <c r="S31" s="3" t="str">
        <f t="shared" si="2"/>
        <v>Ž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26">
        <f t="shared" si="3"/>
        <v>30</v>
      </c>
      <c r="B32" s="23" t="s">
        <v>141</v>
      </c>
      <c r="C32" s="23" t="s">
        <v>45</v>
      </c>
      <c r="D32" s="24">
        <v>1970</v>
      </c>
      <c r="E32" s="32" t="s">
        <v>33</v>
      </c>
      <c r="F32" s="25">
        <v>11</v>
      </c>
      <c r="G32" s="32"/>
      <c r="H32" s="16" t="str">
        <f t="shared" si="1"/>
        <v>B</v>
      </c>
      <c r="I32" s="1"/>
      <c r="J32" s="1"/>
      <c r="K32" s="1"/>
      <c r="L32" s="1"/>
      <c r="M32" s="1"/>
      <c r="N32" s="1"/>
      <c r="O32" s="18"/>
      <c r="P32" s="1"/>
      <c r="Q32" s="1"/>
      <c r="R32" s="1"/>
      <c r="S32" s="4" t="str">
        <f t="shared" si="2"/>
        <v>M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26">
        <f t="shared" si="3"/>
        <v>31</v>
      </c>
      <c r="B33" s="23" t="s">
        <v>135</v>
      </c>
      <c r="C33" s="23" t="s">
        <v>32</v>
      </c>
      <c r="D33" s="24">
        <v>1959</v>
      </c>
      <c r="E33" s="32" t="s">
        <v>33</v>
      </c>
      <c r="F33" s="25">
        <v>14</v>
      </c>
      <c r="G33" s="32"/>
      <c r="H33" s="16" t="str">
        <f t="shared" si="1"/>
        <v>C</v>
      </c>
      <c r="I33" s="1"/>
      <c r="J33" s="1"/>
      <c r="K33" s="1"/>
      <c r="L33" s="1"/>
      <c r="M33" s="1"/>
      <c r="N33" s="1"/>
      <c r="O33" s="18"/>
      <c r="P33" s="1"/>
      <c r="Q33" s="1"/>
      <c r="R33" s="1"/>
      <c r="S33" s="3" t="str">
        <f t="shared" si="2"/>
        <v>M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26">
        <f t="shared" si="3"/>
        <v>32</v>
      </c>
      <c r="B34" s="23" t="s">
        <v>87</v>
      </c>
      <c r="C34" s="23" t="s">
        <v>32</v>
      </c>
      <c r="D34" s="24">
        <v>1975</v>
      </c>
      <c r="E34" s="32" t="s">
        <v>88</v>
      </c>
      <c r="F34" s="25">
        <v>47</v>
      </c>
      <c r="G34" s="32"/>
      <c r="H34" s="16" t="str">
        <f t="shared" si="1"/>
        <v>A</v>
      </c>
      <c r="I34" s="1"/>
      <c r="J34" s="1"/>
      <c r="K34" s="1"/>
      <c r="L34" s="1"/>
      <c r="M34" s="1"/>
      <c r="N34" s="1"/>
      <c r="O34" s="18"/>
      <c r="P34" s="1"/>
      <c r="Q34" s="1"/>
      <c r="R34" s="1"/>
      <c r="S34" s="4" t="str">
        <f t="shared" si="2"/>
        <v>M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26">
        <f t="shared" si="3"/>
        <v>33</v>
      </c>
      <c r="B35" s="23" t="s">
        <v>127</v>
      </c>
      <c r="C35" s="23" t="s">
        <v>128</v>
      </c>
      <c r="D35" s="24">
        <v>1976</v>
      </c>
      <c r="E35" s="32" t="s">
        <v>230</v>
      </c>
      <c r="F35" s="25">
        <v>67</v>
      </c>
      <c r="G35" s="32"/>
      <c r="H35" s="16" t="str">
        <f aca="true" t="shared" si="4" ref="H35:H66">IF(S35&lt;&gt;"Ž",IF($O$2-D35&gt;39,IF($O$2-D35&gt;49,IF($O$2-D35&gt;59,IF($O$2-D35&gt;69,IF($O$2-D35&gt;90,"to snad ne!","E"),"D"),"C"),"B"),"A"),IF(S35="Ž",IF($O$2-D35&gt;34,IF($O$2-D35&gt;44,IF($O$2-D35&gt;90,"to snad ne!","H"),"G"),"F")))</f>
        <v>A</v>
      </c>
      <c r="I35" s="1"/>
      <c r="J35" s="1"/>
      <c r="K35" s="1"/>
      <c r="L35" s="1"/>
      <c r="M35" s="1"/>
      <c r="N35" s="1"/>
      <c r="O35" s="18"/>
      <c r="P35" s="1"/>
      <c r="Q35" s="1"/>
      <c r="R35" s="1"/>
      <c r="S35" s="3" t="str">
        <f aca="true" t="shared" si="5" ref="S35:S66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26">
        <f t="shared" si="3"/>
        <v>34</v>
      </c>
      <c r="B36" s="23" t="s">
        <v>61</v>
      </c>
      <c r="C36" s="23" t="s">
        <v>200</v>
      </c>
      <c r="D36" s="24">
        <v>1951</v>
      </c>
      <c r="E36" s="32" t="s">
        <v>62</v>
      </c>
      <c r="F36" s="25">
        <v>28</v>
      </c>
      <c r="G36" s="32"/>
      <c r="H36" s="16" t="str">
        <f t="shared" si="4"/>
        <v>D</v>
      </c>
      <c r="I36" s="1"/>
      <c r="J36" s="1"/>
      <c r="K36" s="1"/>
      <c r="L36" s="1"/>
      <c r="M36" s="1"/>
      <c r="N36" s="1"/>
      <c r="O36" s="18"/>
      <c r="P36" s="1"/>
      <c r="Q36" s="1"/>
      <c r="R36" s="1"/>
      <c r="S36" s="4" t="str">
        <f t="shared" si="5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26">
        <f t="shared" si="3"/>
        <v>35</v>
      </c>
      <c r="B37" s="23" t="s">
        <v>74</v>
      </c>
      <c r="C37" s="23" t="s">
        <v>75</v>
      </c>
      <c r="D37" s="24">
        <v>1963</v>
      </c>
      <c r="E37" s="32" t="s">
        <v>58</v>
      </c>
      <c r="F37" s="25">
        <v>36</v>
      </c>
      <c r="G37" s="32"/>
      <c r="H37" s="16" t="str">
        <f t="shared" si="4"/>
        <v>H</v>
      </c>
      <c r="I37" s="1"/>
      <c r="J37" s="1"/>
      <c r="K37" s="1"/>
      <c r="L37" s="1"/>
      <c r="M37" s="1"/>
      <c r="N37" s="1"/>
      <c r="O37" s="18"/>
      <c r="P37" s="1"/>
      <c r="Q37" s="1"/>
      <c r="R37" s="1"/>
      <c r="S37" s="3" t="str">
        <f t="shared" si="5"/>
        <v>Ž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26">
        <f t="shared" si="3"/>
        <v>36</v>
      </c>
      <c r="B38" s="23" t="s">
        <v>63</v>
      </c>
      <c r="C38" s="23" t="s">
        <v>45</v>
      </c>
      <c r="D38" s="24">
        <v>1961</v>
      </c>
      <c r="E38" s="32" t="s">
        <v>64</v>
      </c>
      <c r="F38" s="25">
        <v>26</v>
      </c>
      <c r="G38" s="32"/>
      <c r="H38" s="16" t="str">
        <f t="shared" si="4"/>
        <v>C</v>
      </c>
      <c r="I38" s="1"/>
      <c r="J38" s="1"/>
      <c r="K38" s="1"/>
      <c r="L38" s="1"/>
      <c r="M38" s="1"/>
      <c r="N38" s="1"/>
      <c r="O38" s="18"/>
      <c r="P38" s="1"/>
      <c r="Q38" s="1"/>
      <c r="R38" s="1"/>
      <c r="S38" s="4" t="str">
        <f t="shared" si="5"/>
        <v>M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26">
        <f t="shared" si="3"/>
        <v>37</v>
      </c>
      <c r="B39" s="23" t="s">
        <v>53</v>
      </c>
      <c r="C39" s="23" t="s">
        <v>54</v>
      </c>
      <c r="D39" s="24">
        <v>1977</v>
      </c>
      <c r="E39" s="32" t="s">
        <v>55</v>
      </c>
      <c r="F39" s="25"/>
      <c r="G39" s="32"/>
      <c r="H39" s="16" t="str">
        <f t="shared" si="4"/>
        <v>A</v>
      </c>
      <c r="I39" s="1"/>
      <c r="J39" s="1"/>
      <c r="K39" s="1"/>
      <c r="L39" s="1"/>
      <c r="M39" s="1"/>
      <c r="N39" s="1"/>
      <c r="O39" s="18"/>
      <c r="P39" s="1"/>
      <c r="Q39" s="1"/>
      <c r="R39" s="1"/>
      <c r="S39" s="3" t="str">
        <f t="shared" si="5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26">
        <f t="shared" si="3"/>
        <v>38</v>
      </c>
      <c r="B40" s="23" t="s">
        <v>39</v>
      </c>
      <c r="C40" s="23" t="s">
        <v>40</v>
      </c>
      <c r="D40" s="24">
        <v>1984</v>
      </c>
      <c r="E40" s="32" t="s">
        <v>33</v>
      </c>
      <c r="F40" s="25">
        <v>5</v>
      </c>
      <c r="G40" s="32" t="s">
        <v>41</v>
      </c>
      <c r="H40" s="16" t="str">
        <f t="shared" si="4"/>
        <v>A</v>
      </c>
      <c r="I40" s="1"/>
      <c r="J40" s="1"/>
      <c r="K40" s="1"/>
      <c r="L40" s="1"/>
      <c r="M40" s="1"/>
      <c r="N40" s="1"/>
      <c r="O40" s="18"/>
      <c r="P40" s="1"/>
      <c r="Q40" s="1"/>
      <c r="R40" s="1"/>
      <c r="S40" s="4" t="str">
        <f t="shared" si="5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26">
        <f t="shared" si="3"/>
        <v>39</v>
      </c>
      <c r="B41" s="23" t="s">
        <v>81</v>
      </c>
      <c r="C41" s="23" t="s">
        <v>77</v>
      </c>
      <c r="D41" s="24">
        <v>1965</v>
      </c>
      <c r="E41" s="32" t="s">
        <v>82</v>
      </c>
      <c r="F41" s="25">
        <v>100</v>
      </c>
      <c r="G41" s="32"/>
      <c r="H41" s="16" t="str">
        <f t="shared" si="4"/>
        <v>B</v>
      </c>
      <c r="I41" s="1"/>
      <c r="J41" s="1"/>
      <c r="K41" s="1"/>
      <c r="L41" s="1"/>
      <c r="M41" s="1"/>
      <c r="N41" s="1"/>
      <c r="O41" s="18"/>
      <c r="P41" s="1"/>
      <c r="Q41" s="1"/>
      <c r="R41" s="1"/>
      <c r="S41" s="3" t="str">
        <f t="shared" si="5"/>
        <v>M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26">
        <f t="shared" si="3"/>
        <v>40</v>
      </c>
      <c r="B42" s="23" t="s">
        <v>154</v>
      </c>
      <c r="C42" s="23" t="s">
        <v>114</v>
      </c>
      <c r="D42" s="24">
        <v>1977</v>
      </c>
      <c r="E42" s="32" t="s">
        <v>155</v>
      </c>
      <c r="F42" s="25">
        <v>69</v>
      </c>
      <c r="G42" s="32"/>
      <c r="H42" s="16" t="str">
        <f t="shared" si="4"/>
        <v>A</v>
      </c>
      <c r="I42" s="1"/>
      <c r="J42" s="1"/>
      <c r="K42" s="1"/>
      <c r="L42" s="1"/>
      <c r="M42" s="1"/>
      <c r="N42" s="1"/>
      <c r="O42" s="18"/>
      <c r="P42" s="1"/>
      <c r="Q42" s="1"/>
      <c r="R42" s="1"/>
      <c r="S42" s="4" t="str">
        <f t="shared" si="5"/>
        <v>M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26">
        <f t="shared" si="3"/>
        <v>41</v>
      </c>
      <c r="B43" s="23" t="s">
        <v>83</v>
      </c>
      <c r="C43" s="23" t="s">
        <v>84</v>
      </c>
      <c r="D43" s="24">
        <v>1964</v>
      </c>
      <c r="E43" s="32" t="s">
        <v>85</v>
      </c>
      <c r="F43" s="25">
        <v>50</v>
      </c>
      <c r="G43" s="32" t="s">
        <v>86</v>
      </c>
      <c r="H43" s="16" t="str">
        <f t="shared" si="4"/>
        <v>C</v>
      </c>
      <c r="I43" s="1"/>
      <c r="J43" s="1"/>
      <c r="K43" s="1"/>
      <c r="L43" s="1"/>
      <c r="M43" s="1"/>
      <c r="N43" s="1"/>
      <c r="O43" s="18"/>
      <c r="P43" s="1"/>
      <c r="Q43" s="1"/>
      <c r="R43" s="1"/>
      <c r="S43" s="3" t="str">
        <f t="shared" si="5"/>
        <v>M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26">
        <f t="shared" si="3"/>
        <v>42</v>
      </c>
      <c r="B44" s="23" t="s">
        <v>150</v>
      </c>
      <c r="C44" s="23" t="s">
        <v>151</v>
      </c>
      <c r="D44" s="24">
        <v>1981</v>
      </c>
      <c r="E44" s="32" t="s">
        <v>33</v>
      </c>
      <c r="F44" s="25">
        <v>86</v>
      </c>
      <c r="G44" s="32"/>
      <c r="H44" s="16" t="str">
        <f t="shared" si="4"/>
        <v>A</v>
      </c>
      <c r="I44" s="1"/>
      <c r="J44" s="1"/>
      <c r="K44" s="1"/>
      <c r="L44" s="1"/>
      <c r="M44" s="1"/>
      <c r="N44" s="1"/>
      <c r="O44" s="18"/>
      <c r="P44" s="1"/>
      <c r="Q44" s="1"/>
      <c r="R44" s="1"/>
      <c r="S44" s="4" t="str">
        <f t="shared" si="5"/>
        <v>M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26">
        <f t="shared" si="3"/>
        <v>43</v>
      </c>
      <c r="B45" s="23" t="s">
        <v>56</v>
      </c>
      <c r="C45" s="23" t="s">
        <v>57</v>
      </c>
      <c r="D45" s="24">
        <v>1962</v>
      </c>
      <c r="E45" s="32" t="s">
        <v>58</v>
      </c>
      <c r="F45" s="25"/>
      <c r="G45" s="32"/>
      <c r="H45" s="16" t="str">
        <f t="shared" si="4"/>
        <v>H</v>
      </c>
      <c r="I45" s="1"/>
      <c r="J45" s="1"/>
      <c r="K45" s="1"/>
      <c r="L45" s="1"/>
      <c r="M45" s="1"/>
      <c r="N45" s="1"/>
      <c r="O45" s="18"/>
      <c r="P45" s="1"/>
      <c r="Q45" s="1"/>
      <c r="R45" s="1"/>
      <c r="S45" s="3" t="str">
        <f t="shared" si="5"/>
        <v>Ž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26">
        <f t="shared" si="3"/>
        <v>44</v>
      </c>
      <c r="B46" s="23" t="s">
        <v>122</v>
      </c>
      <c r="C46" s="23" t="s">
        <v>79</v>
      </c>
      <c r="D46" s="24">
        <v>1977</v>
      </c>
      <c r="E46" s="32" t="s">
        <v>123</v>
      </c>
      <c r="F46" s="25">
        <v>33</v>
      </c>
      <c r="G46" s="32"/>
      <c r="H46" s="16" t="str">
        <f t="shared" si="4"/>
        <v>A</v>
      </c>
      <c r="I46" s="1"/>
      <c r="J46" s="1"/>
      <c r="K46" s="1"/>
      <c r="L46" s="1"/>
      <c r="M46" s="1"/>
      <c r="N46" s="1"/>
      <c r="O46" s="18"/>
      <c r="P46" s="1"/>
      <c r="Q46" s="1"/>
      <c r="R46" s="1"/>
      <c r="S46" s="4" t="str">
        <f t="shared" si="5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26">
        <f t="shared" si="3"/>
        <v>45</v>
      </c>
      <c r="B47" s="23" t="s">
        <v>111</v>
      </c>
      <c r="C47" s="23" t="s">
        <v>79</v>
      </c>
      <c r="D47" s="24">
        <v>1983</v>
      </c>
      <c r="E47" s="32" t="s">
        <v>112</v>
      </c>
      <c r="F47" s="25">
        <v>19</v>
      </c>
      <c r="G47" s="32" t="s">
        <v>41</v>
      </c>
      <c r="H47" s="16" t="str">
        <f t="shared" si="4"/>
        <v>A</v>
      </c>
      <c r="I47" s="1"/>
      <c r="J47" s="1"/>
      <c r="K47" s="1"/>
      <c r="L47" s="1"/>
      <c r="M47" s="1"/>
      <c r="N47" s="1"/>
      <c r="O47" s="18"/>
      <c r="P47" s="1"/>
      <c r="Q47" s="1"/>
      <c r="R47" s="1"/>
      <c r="S47" s="3" t="str">
        <f t="shared" si="5"/>
        <v>M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26">
        <f t="shared" si="3"/>
        <v>46</v>
      </c>
      <c r="B48" s="23" t="s">
        <v>36</v>
      </c>
      <c r="C48" s="23" t="s">
        <v>38</v>
      </c>
      <c r="D48" s="24">
        <v>1990</v>
      </c>
      <c r="E48" s="32" t="s">
        <v>37</v>
      </c>
      <c r="F48" s="25">
        <v>23</v>
      </c>
      <c r="G48" s="32"/>
      <c r="H48" s="16" t="str">
        <f t="shared" si="4"/>
        <v>F</v>
      </c>
      <c r="I48" s="1"/>
      <c r="J48" s="1"/>
      <c r="K48" s="1"/>
      <c r="L48" s="1"/>
      <c r="M48" s="1"/>
      <c r="N48" s="1"/>
      <c r="O48" s="18"/>
      <c r="P48" s="1"/>
      <c r="Q48" s="1"/>
      <c r="R48" s="1"/>
      <c r="S48" s="4" t="str">
        <f t="shared" si="5"/>
        <v>Ž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26">
        <f t="shared" si="3"/>
        <v>47</v>
      </c>
      <c r="B49" s="23" t="s">
        <v>229</v>
      </c>
      <c r="C49" s="23" t="s">
        <v>158</v>
      </c>
      <c r="D49" s="24">
        <v>1976</v>
      </c>
      <c r="E49" s="32" t="s">
        <v>159</v>
      </c>
      <c r="F49" s="25">
        <v>66</v>
      </c>
      <c r="G49" s="32"/>
      <c r="H49" s="16" t="str">
        <f t="shared" si="4"/>
        <v>G</v>
      </c>
      <c r="I49" s="1"/>
      <c r="J49" s="1"/>
      <c r="K49" s="1"/>
      <c r="L49" s="1"/>
      <c r="M49" s="1"/>
      <c r="N49" s="1"/>
      <c r="O49" s="18"/>
      <c r="P49" s="1"/>
      <c r="Q49" s="1"/>
      <c r="R49" s="1"/>
      <c r="S49" s="3" t="str">
        <f t="shared" si="5"/>
        <v>Ž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26">
        <f t="shared" si="3"/>
        <v>48</v>
      </c>
      <c r="B50" s="23" t="s">
        <v>117</v>
      </c>
      <c r="C50" s="23" t="s">
        <v>79</v>
      </c>
      <c r="D50" s="24">
        <v>1962</v>
      </c>
      <c r="E50" s="32" t="s">
        <v>212</v>
      </c>
      <c r="F50" s="25">
        <v>49</v>
      </c>
      <c r="G50" s="32"/>
      <c r="H50" s="16" t="str">
        <f t="shared" si="4"/>
        <v>C</v>
      </c>
      <c r="I50" s="1"/>
      <c r="J50" s="1"/>
      <c r="K50" s="1"/>
      <c r="L50" s="1"/>
      <c r="M50" s="1"/>
      <c r="N50" s="1"/>
      <c r="O50" s="18"/>
      <c r="P50" s="1"/>
      <c r="Q50" s="1"/>
      <c r="R50" s="1"/>
      <c r="S50" s="4" t="str">
        <f t="shared" si="5"/>
        <v>M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26">
        <f t="shared" si="3"/>
        <v>49</v>
      </c>
      <c r="B51" s="23" t="s">
        <v>113</v>
      </c>
      <c r="C51" s="23" t="s">
        <v>114</v>
      </c>
      <c r="D51" s="24">
        <v>1984</v>
      </c>
      <c r="E51" s="32" t="s">
        <v>112</v>
      </c>
      <c r="F51" s="25">
        <v>18</v>
      </c>
      <c r="G51" s="32" t="s">
        <v>41</v>
      </c>
      <c r="H51" s="16" t="str">
        <f t="shared" si="4"/>
        <v>A</v>
      </c>
      <c r="I51" s="1"/>
      <c r="J51" s="1"/>
      <c r="K51" s="1"/>
      <c r="L51" s="1"/>
      <c r="M51" s="1"/>
      <c r="N51" s="1"/>
      <c r="O51" s="18"/>
      <c r="P51" s="1"/>
      <c r="Q51" s="1"/>
      <c r="R51" s="1"/>
      <c r="S51" s="3" t="str">
        <f t="shared" si="5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26">
        <f t="shared" si="3"/>
        <v>50</v>
      </c>
      <c r="B52" s="23" t="s">
        <v>89</v>
      </c>
      <c r="C52" s="23" t="s">
        <v>90</v>
      </c>
      <c r="D52" s="24">
        <v>1964</v>
      </c>
      <c r="E52" s="32" t="s">
        <v>91</v>
      </c>
      <c r="F52" s="25">
        <v>10</v>
      </c>
      <c r="G52" s="32"/>
      <c r="H52" s="16" t="str">
        <f t="shared" si="4"/>
        <v>C</v>
      </c>
      <c r="I52" s="1"/>
      <c r="J52" s="1"/>
      <c r="K52" s="1"/>
      <c r="L52" s="1"/>
      <c r="M52" s="1"/>
      <c r="N52" s="1"/>
      <c r="O52" s="18"/>
      <c r="P52" s="1"/>
      <c r="Q52" s="1"/>
      <c r="R52" s="1"/>
      <c r="S52" s="4" t="str">
        <f t="shared" si="5"/>
        <v>M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26">
        <f t="shared" si="3"/>
        <v>51</v>
      </c>
      <c r="B53" s="23" t="s">
        <v>106</v>
      </c>
      <c r="C53" s="23" t="s">
        <v>32</v>
      </c>
      <c r="D53" s="24">
        <v>1971</v>
      </c>
      <c r="E53" s="32" t="s">
        <v>107</v>
      </c>
      <c r="F53" s="25">
        <v>58</v>
      </c>
      <c r="G53" s="32"/>
      <c r="H53" s="16" t="str">
        <f t="shared" si="4"/>
        <v>B</v>
      </c>
      <c r="I53" s="1"/>
      <c r="J53" s="1"/>
      <c r="K53" s="1"/>
      <c r="L53" s="1"/>
      <c r="M53" s="1"/>
      <c r="N53" s="1"/>
      <c r="O53" s="18"/>
      <c r="P53" s="1"/>
      <c r="Q53" s="1"/>
      <c r="R53" s="1"/>
      <c r="S53" s="3" t="str">
        <f t="shared" si="5"/>
        <v>M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26">
        <f t="shared" si="3"/>
        <v>52</v>
      </c>
      <c r="B54" s="23" t="s">
        <v>101</v>
      </c>
      <c r="C54" s="23" t="s">
        <v>60</v>
      </c>
      <c r="D54" s="24">
        <v>1962</v>
      </c>
      <c r="E54" s="32" t="s">
        <v>102</v>
      </c>
      <c r="F54" s="25">
        <v>2</v>
      </c>
      <c r="G54" s="32"/>
      <c r="H54" s="16" t="str">
        <f t="shared" si="4"/>
        <v>C</v>
      </c>
      <c r="I54" s="1"/>
      <c r="J54" s="1"/>
      <c r="K54" s="1"/>
      <c r="L54" s="1"/>
      <c r="M54" s="1"/>
      <c r="N54" s="1"/>
      <c r="O54" s="18"/>
      <c r="P54" s="1"/>
      <c r="Q54" s="1"/>
      <c r="R54" s="1"/>
      <c r="S54" s="4" t="str">
        <f t="shared" si="5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26">
        <f aca="true" t="shared" si="6" ref="A55:A68">IF(B55&lt;&gt;0,A54+1,"")</f>
        <v>53</v>
      </c>
      <c r="B55" s="23" t="s">
        <v>124</v>
      </c>
      <c r="C55" s="23" t="s">
        <v>77</v>
      </c>
      <c r="D55" s="24">
        <v>1976</v>
      </c>
      <c r="E55" s="32" t="s">
        <v>123</v>
      </c>
      <c r="F55" s="25">
        <v>30</v>
      </c>
      <c r="G55" s="32"/>
      <c r="H55" s="16" t="str">
        <f t="shared" si="4"/>
        <v>A</v>
      </c>
      <c r="I55" s="1"/>
      <c r="J55" s="1"/>
      <c r="K55" s="1"/>
      <c r="L55" s="1"/>
      <c r="M55" s="1"/>
      <c r="N55" s="1"/>
      <c r="O55" s="18"/>
      <c r="P55" s="1"/>
      <c r="Q55" s="1"/>
      <c r="R55" s="1"/>
      <c r="S55" s="3" t="str">
        <f t="shared" si="5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26">
        <f t="shared" si="6"/>
        <v>54</v>
      </c>
      <c r="B56" s="23" t="s">
        <v>98</v>
      </c>
      <c r="C56" s="23" t="s">
        <v>99</v>
      </c>
      <c r="D56" s="24">
        <v>1956</v>
      </c>
      <c r="E56" s="32" t="s">
        <v>100</v>
      </c>
      <c r="F56" s="25">
        <v>29</v>
      </c>
      <c r="G56" s="32"/>
      <c r="H56" s="16" t="str">
        <f t="shared" si="4"/>
        <v>C</v>
      </c>
      <c r="I56" s="1"/>
      <c r="J56" s="1"/>
      <c r="K56" s="1"/>
      <c r="L56" s="1"/>
      <c r="M56" s="1"/>
      <c r="N56" s="1"/>
      <c r="O56" s="18"/>
      <c r="P56" s="1"/>
      <c r="Q56" s="1"/>
      <c r="R56" s="1"/>
      <c r="S56" s="4" t="str">
        <f t="shared" si="5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26">
        <f t="shared" si="6"/>
        <v>55</v>
      </c>
      <c r="B57" s="23" t="s">
        <v>125</v>
      </c>
      <c r="C57" s="23" t="s">
        <v>97</v>
      </c>
      <c r="D57" s="24">
        <v>1978</v>
      </c>
      <c r="E57" s="32" t="s">
        <v>126</v>
      </c>
      <c r="F57" s="25">
        <v>76</v>
      </c>
      <c r="G57" s="32"/>
      <c r="H57" s="16" t="str">
        <f t="shared" si="4"/>
        <v>A</v>
      </c>
      <c r="I57" s="1"/>
      <c r="J57" s="1"/>
      <c r="K57" s="1"/>
      <c r="L57" s="1"/>
      <c r="M57" s="1"/>
      <c r="N57" s="1"/>
      <c r="O57" s="18"/>
      <c r="P57" s="1"/>
      <c r="Q57" s="1"/>
      <c r="R57" s="1"/>
      <c r="S57" s="3" t="str">
        <f t="shared" si="5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26">
        <f t="shared" si="6"/>
        <v>56</v>
      </c>
      <c r="B58" s="23" t="s">
        <v>103</v>
      </c>
      <c r="C58" s="23" t="s">
        <v>104</v>
      </c>
      <c r="D58" s="24">
        <v>1975</v>
      </c>
      <c r="E58" s="32" t="s">
        <v>105</v>
      </c>
      <c r="F58" s="25">
        <v>87</v>
      </c>
      <c r="G58" s="32"/>
      <c r="H58" s="16" t="str">
        <f t="shared" si="4"/>
        <v>A</v>
      </c>
      <c r="I58" s="1"/>
      <c r="J58" s="1"/>
      <c r="K58" s="1"/>
      <c r="L58" s="1"/>
      <c r="M58" s="1"/>
      <c r="N58" s="1"/>
      <c r="O58" s="18"/>
      <c r="P58" s="1"/>
      <c r="Q58" s="1"/>
      <c r="R58" s="1"/>
      <c r="S58" s="4" t="str">
        <f t="shared" si="5"/>
        <v>M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26">
        <f t="shared" si="6"/>
        <v>57</v>
      </c>
      <c r="B59" s="23" t="s">
        <v>195</v>
      </c>
      <c r="C59" s="23" t="s">
        <v>115</v>
      </c>
      <c r="D59" s="24">
        <v>1974</v>
      </c>
      <c r="E59" s="32" t="s">
        <v>116</v>
      </c>
      <c r="F59" s="25">
        <v>16</v>
      </c>
      <c r="G59" s="32"/>
      <c r="H59" s="16" t="str">
        <f t="shared" si="4"/>
        <v>B</v>
      </c>
      <c r="I59" s="1"/>
      <c r="J59" s="1"/>
      <c r="K59" s="1"/>
      <c r="L59" s="1"/>
      <c r="M59" s="1"/>
      <c r="N59" s="1"/>
      <c r="O59" s="18"/>
      <c r="P59" s="1"/>
      <c r="Q59" s="1"/>
      <c r="R59" s="1"/>
      <c r="S59" s="3" t="str">
        <f t="shared" si="5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6">
        <f t="shared" si="6"/>
        <v>58</v>
      </c>
      <c r="B60" s="23" t="s">
        <v>50</v>
      </c>
      <c r="C60" s="23" t="s">
        <v>51</v>
      </c>
      <c r="D60" s="24">
        <v>1979</v>
      </c>
      <c r="E60" s="32" t="s">
        <v>52</v>
      </c>
      <c r="F60" s="25">
        <v>73</v>
      </c>
      <c r="G60" s="32"/>
      <c r="H60" s="16" t="str">
        <f t="shared" si="4"/>
        <v>G</v>
      </c>
      <c r="I60" s="1"/>
      <c r="J60" s="1"/>
      <c r="K60" s="1"/>
      <c r="L60" s="1"/>
      <c r="M60" s="1"/>
      <c r="N60" s="1"/>
      <c r="O60" s="18"/>
      <c r="P60" s="1"/>
      <c r="Q60" s="1"/>
      <c r="R60" s="1"/>
      <c r="S60" s="4" t="str">
        <f t="shared" si="5"/>
        <v>Ž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26">
        <f t="shared" si="6"/>
        <v>59</v>
      </c>
      <c r="B61" s="23" t="s">
        <v>42</v>
      </c>
      <c r="C61" s="23" t="s">
        <v>43</v>
      </c>
      <c r="D61" s="24">
        <v>1954</v>
      </c>
      <c r="E61" s="32" t="s">
        <v>44</v>
      </c>
      <c r="F61" s="25">
        <v>7</v>
      </c>
      <c r="G61" s="32"/>
      <c r="H61" s="16" t="str">
        <f t="shared" si="4"/>
        <v>H</v>
      </c>
      <c r="I61" s="1"/>
      <c r="J61" s="1"/>
      <c r="K61" s="1"/>
      <c r="L61" s="1"/>
      <c r="M61" s="1"/>
      <c r="N61" s="1"/>
      <c r="O61" s="18"/>
      <c r="P61" s="1"/>
      <c r="Q61" s="1"/>
      <c r="R61" s="1"/>
      <c r="S61" s="3" t="str">
        <f t="shared" si="5"/>
        <v>Ž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26">
        <f t="shared" si="6"/>
        <v>60</v>
      </c>
      <c r="B62" s="23" t="s">
        <v>34</v>
      </c>
      <c r="C62" s="23" t="s">
        <v>35</v>
      </c>
      <c r="D62" s="24">
        <v>1983</v>
      </c>
      <c r="E62" s="32" t="s">
        <v>33</v>
      </c>
      <c r="F62" s="25">
        <v>22</v>
      </c>
      <c r="G62" s="32"/>
      <c r="H62" s="16" t="str">
        <f t="shared" si="4"/>
        <v>A</v>
      </c>
      <c r="I62" s="1"/>
      <c r="J62" s="1"/>
      <c r="K62" s="1"/>
      <c r="L62" s="1"/>
      <c r="M62" s="1"/>
      <c r="N62" s="1"/>
      <c r="O62" s="18"/>
      <c r="P62" s="1"/>
      <c r="Q62" s="1"/>
      <c r="R62" s="1"/>
      <c r="S62" s="4" t="str">
        <f t="shared" si="5"/>
        <v>M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26">
        <f t="shared" si="6"/>
        <v>61</v>
      </c>
      <c r="B63" s="23" t="s">
        <v>71</v>
      </c>
      <c r="C63" s="23" t="s">
        <v>72</v>
      </c>
      <c r="D63" s="24">
        <v>1958</v>
      </c>
      <c r="E63" s="32" t="s">
        <v>73</v>
      </c>
      <c r="F63" s="25">
        <v>13</v>
      </c>
      <c r="G63" s="32"/>
      <c r="H63" s="16" t="str">
        <f t="shared" si="4"/>
        <v>C</v>
      </c>
      <c r="I63" s="1"/>
      <c r="J63" s="1"/>
      <c r="K63" s="1"/>
      <c r="L63" s="1"/>
      <c r="M63" s="1"/>
      <c r="N63" s="1"/>
      <c r="O63" s="18"/>
      <c r="P63" s="1"/>
      <c r="Q63" s="1"/>
      <c r="R63" s="1"/>
      <c r="S63" s="3" t="str">
        <f t="shared" si="5"/>
        <v>M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 thickBot="1">
      <c r="A64" s="113">
        <f t="shared" si="6"/>
        <v>62</v>
      </c>
      <c r="B64" s="114" t="s">
        <v>78</v>
      </c>
      <c r="C64" s="114" t="s">
        <v>79</v>
      </c>
      <c r="D64" s="115">
        <v>1971</v>
      </c>
      <c r="E64" s="116" t="s">
        <v>80</v>
      </c>
      <c r="F64" s="117">
        <v>24</v>
      </c>
      <c r="G64" s="116"/>
      <c r="H64" s="118" t="str">
        <f t="shared" si="4"/>
        <v>B</v>
      </c>
      <c r="I64" s="1"/>
      <c r="J64" s="1"/>
      <c r="K64" s="1"/>
      <c r="L64" s="1"/>
      <c r="M64" s="1"/>
      <c r="N64" s="1"/>
      <c r="O64" s="18"/>
      <c r="P64" s="1"/>
      <c r="Q64" s="1"/>
      <c r="R64" s="1"/>
      <c r="S64" s="4" t="str">
        <f t="shared" si="5"/>
        <v>M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107">
        <f t="shared" si="6"/>
        <v>63</v>
      </c>
      <c r="B65" s="108" t="s">
        <v>189</v>
      </c>
      <c r="C65" s="108" t="s">
        <v>161</v>
      </c>
      <c r="D65" s="109">
        <v>1967</v>
      </c>
      <c r="E65" s="110" t="s">
        <v>190</v>
      </c>
      <c r="F65" s="111">
        <v>53</v>
      </c>
      <c r="G65" s="110"/>
      <c r="H65" s="112" t="str">
        <f t="shared" si="4"/>
        <v>B</v>
      </c>
      <c r="I65" s="1"/>
      <c r="J65" s="1"/>
      <c r="K65" s="1"/>
      <c r="L65" s="1"/>
      <c r="M65" s="1"/>
      <c r="N65" s="1"/>
      <c r="O65" s="18"/>
      <c r="P65" s="1"/>
      <c r="Q65" s="1"/>
      <c r="R65" s="1"/>
      <c r="S65" s="5" t="str">
        <f t="shared" si="5"/>
        <v>M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26">
        <f t="shared" si="6"/>
        <v>64</v>
      </c>
      <c r="B66" s="23" t="s">
        <v>182</v>
      </c>
      <c r="C66" s="23" t="s">
        <v>32</v>
      </c>
      <c r="D66" s="24">
        <v>1981</v>
      </c>
      <c r="E66" s="32" t="s">
        <v>183</v>
      </c>
      <c r="F66" s="25">
        <v>17</v>
      </c>
      <c r="G66" s="32"/>
      <c r="H66" s="16" t="str">
        <f t="shared" si="4"/>
        <v>A</v>
      </c>
      <c r="I66" s="1"/>
      <c r="J66" s="1"/>
      <c r="K66" s="1"/>
      <c r="L66" s="1"/>
      <c r="M66" s="1"/>
      <c r="N66" s="1"/>
      <c r="O66" s="18"/>
      <c r="P66" s="1"/>
      <c r="Q66" s="1"/>
      <c r="R66" s="1"/>
      <c r="S66" s="6" t="str">
        <f t="shared" si="5"/>
        <v>M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26">
        <f t="shared" si="6"/>
        <v>65</v>
      </c>
      <c r="B67" s="23" t="s">
        <v>186</v>
      </c>
      <c r="C67" s="23" t="s">
        <v>133</v>
      </c>
      <c r="D67" s="24">
        <v>1970</v>
      </c>
      <c r="E67" s="32" t="s">
        <v>33</v>
      </c>
      <c r="F67" s="25">
        <v>4</v>
      </c>
      <c r="G67" s="32" t="s">
        <v>41</v>
      </c>
      <c r="H67" s="16" t="str">
        <f aca="true" t="shared" si="7" ref="H67:H76">IF(S67&lt;&gt;"Ž",IF($O$2-D67&gt;39,IF($O$2-D67&gt;49,IF($O$2-D67&gt;59,IF($O$2-D67&gt;69,IF($O$2-D67&gt;90,"to snad ne!","E"),"D"),"C"),"B"),"A"),IF(S67="Ž",IF($O$2-D67&gt;34,IF($O$2-D67&gt;44,IF($O$2-D67&gt;90,"to snad ne!","H"),"G"),"F")))</f>
        <v>B</v>
      </c>
      <c r="I67" s="1"/>
      <c r="J67" s="1"/>
      <c r="K67" s="1"/>
      <c r="L67" s="1"/>
      <c r="M67" s="1"/>
      <c r="N67" s="1"/>
      <c r="O67" s="18"/>
      <c r="P67" s="1"/>
      <c r="Q67" s="1"/>
      <c r="R67" s="1"/>
      <c r="S67" s="3" t="str">
        <f aca="true" t="shared" si="8" ref="S67:S98">IF(LEN(B67)=0," ",IF(MID(B67,LEN(B67),1)="á","Ž","M"))</f>
        <v>M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26">
        <f t="shared" si="6"/>
        <v>66</v>
      </c>
      <c r="B68" s="23" t="s">
        <v>179</v>
      </c>
      <c r="C68" s="23" t="s">
        <v>180</v>
      </c>
      <c r="D68" s="24">
        <v>1966</v>
      </c>
      <c r="E68" s="32" t="s">
        <v>181</v>
      </c>
      <c r="F68" s="25">
        <v>90</v>
      </c>
      <c r="G68" s="32"/>
      <c r="H68" s="16" t="str">
        <f t="shared" si="7"/>
        <v>H</v>
      </c>
      <c r="I68" s="1"/>
      <c r="J68" s="1"/>
      <c r="K68" s="1"/>
      <c r="L68" s="1"/>
      <c r="M68" s="1"/>
      <c r="N68" s="1"/>
      <c r="O68" s="18"/>
      <c r="P68" s="1"/>
      <c r="Q68" s="1"/>
      <c r="R68" s="1"/>
      <c r="S68" s="4" t="str">
        <f t="shared" si="8"/>
        <v>Ž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26">
        <f aca="true" t="shared" si="9" ref="A69:A132">IF(B69&lt;&gt;0,A68+1,"")</f>
        <v>67</v>
      </c>
      <c r="B69" s="23" t="s">
        <v>187</v>
      </c>
      <c r="C69" s="23" t="s">
        <v>188</v>
      </c>
      <c r="D69" s="24">
        <v>1955</v>
      </c>
      <c r="E69" s="32" t="s">
        <v>33</v>
      </c>
      <c r="F69" s="25">
        <v>37</v>
      </c>
      <c r="G69" s="32"/>
      <c r="H69" s="16" t="str">
        <f t="shared" si="7"/>
        <v>C</v>
      </c>
      <c r="I69" s="1"/>
      <c r="J69" s="1"/>
      <c r="K69" s="1"/>
      <c r="L69" s="1"/>
      <c r="M69" s="1"/>
      <c r="N69" s="1"/>
      <c r="O69" s="18"/>
      <c r="P69" s="1"/>
      <c r="Q69" s="1"/>
      <c r="R69" s="1"/>
      <c r="S69" s="3" t="str">
        <f t="shared" si="8"/>
        <v>M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26">
        <f t="shared" si="9"/>
        <v>68</v>
      </c>
      <c r="B70" s="23" t="s">
        <v>169</v>
      </c>
      <c r="C70" s="23" t="s">
        <v>170</v>
      </c>
      <c r="D70" s="24">
        <v>1979</v>
      </c>
      <c r="E70" s="32" t="s">
        <v>171</v>
      </c>
      <c r="F70" s="25">
        <v>72</v>
      </c>
      <c r="G70" s="32"/>
      <c r="H70" s="16" t="str">
        <f t="shared" si="7"/>
        <v>G</v>
      </c>
      <c r="I70" s="1"/>
      <c r="J70" s="1"/>
      <c r="K70" s="1"/>
      <c r="L70" s="1"/>
      <c r="M70" s="1"/>
      <c r="N70" s="1"/>
      <c r="O70" s="18"/>
      <c r="P70" s="1"/>
      <c r="Q70" s="1"/>
      <c r="R70" s="1"/>
      <c r="S70" s="4" t="str">
        <f t="shared" si="8"/>
        <v>Ž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26">
        <f t="shared" si="9"/>
        <v>69</v>
      </c>
      <c r="B71" s="23" t="s">
        <v>166</v>
      </c>
      <c r="C71" s="23" t="s">
        <v>137</v>
      </c>
      <c r="D71" s="24">
        <v>1977</v>
      </c>
      <c r="E71" s="32" t="s">
        <v>167</v>
      </c>
      <c r="F71" s="25"/>
      <c r="G71" s="32"/>
      <c r="H71" s="16" t="str">
        <f t="shared" si="7"/>
        <v>A</v>
      </c>
      <c r="I71" s="1"/>
      <c r="J71" s="1"/>
      <c r="K71" s="1"/>
      <c r="L71" s="1"/>
      <c r="M71" s="1"/>
      <c r="N71" s="1"/>
      <c r="O71" s="18"/>
      <c r="P71" s="1"/>
      <c r="Q71" s="1"/>
      <c r="R71" s="1"/>
      <c r="S71" s="3" t="str">
        <f t="shared" si="8"/>
        <v>M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26">
        <f t="shared" si="9"/>
        <v>70</v>
      </c>
      <c r="B72" s="23" t="s">
        <v>89</v>
      </c>
      <c r="C72" s="23" t="s">
        <v>168</v>
      </c>
      <c r="D72" s="24">
        <v>1957</v>
      </c>
      <c r="E72" s="32" t="s">
        <v>212</v>
      </c>
      <c r="F72" s="25">
        <v>79</v>
      </c>
      <c r="G72" s="32"/>
      <c r="H72" s="16" t="str">
        <f t="shared" si="7"/>
        <v>C</v>
      </c>
      <c r="I72" s="1"/>
      <c r="J72" s="1"/>
      <c r="K72" s="1"/>
      <c r="L72" s="1"/>
      <c r="M72" s="1"/>
      <c r="N72" s="1"/>
      <c r="O72" s="18"/>
      <c r="P72" s="1"/>
      <c r="Q72" s="1"/>
      <c r="R72" s="1"/>
      <c r="S72" s="4" t="str">
        <f t="shared" si="8"/>
        <v>M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26">
        <f t="shared" si="9"/>
        <v>71</v>
      </c>
      <c r="B73" s="23" t="s">
        <v>174</v>
      </c>
      <c r="C73" s="23" t="s">
        <v>77</v>
      </c>
      <c r="D73" s="24">
        <v>1966</v>
      </c>
      <c r="E73" s="32" t="s">
        <v>175</v>
      </c>
      <c r="F73" s="25">
        <v>93</v>
      </c>
      <c r="G73" s="32"/>
      <c r="H73" s="16" t="str">
        <f t="shared" si="7"/>
        <v>B</v>
      </c>
      <c r="I73" s="1"/>
      <c r="J73" s="1"/>
      <c r="K73" s="1"/>
      <c r="L73" s="1"/>
      <c r="M73" s="1"/>
      <c r="N73" s="1"/>
      <c r="O73" s="18"/>
      <c r="P73" s="1"/>
      <c r="Q73" s="1"/>
      <c r="R73" s="1"/>
      <c r="S73" s="3" t="str">
        <f t="shared" si="8"/>
        <v>M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26">
        <f t="shared" si="9"/>
        <v>72</v>
      </c>
      <c r="B74" s="23" t="s">
        <v>176</v>
      </c>
      <c r="C74" s="23" t="s">
        <v>177</v>
      </c>
      <c r="D74" s="24">
        <v>1967</v>
      </c>
      <c r="E74" s="32" t="s">
        <v>175</v>
      </c>
      <c r="F74" s="25">
        <v>92</v>
      </c>
      <c r="G74" s="32"/>
      <c r="H74" s="16" t="str">
        <f t="shared" si="7"/>
        <v>H</v>
      </c>
      <c r="I74" s="1"/>
      <c r="J74" s="1"/>
      <c r="K74" s="1"/>
      <c r="L74" s="1"/>
      <c r="M74" s="1"/>
      <c r="N74" s="1"/>
      <c r="O74" s="18"/>
      <c r="P74" s="1"/>
      <c r="Q74" s="1"/>
      <c r="R74" s="1"/>
      <c r="S74" s="4" t="str">
        <f t="shared" si="8"/>
        <v>Ž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26">
        <f t="shared" si="9"/>
        <v>73</v>
      </c>
      <c r="B75" s="23" t="s">
        <v>172</v>
      </c>
      <c r="C75" s="23" t="s">
        <v>178</v>
      </c>
      <c r="D75" s="24">
        <v>1956</v>
      </c>
      <c r="E75" s="32" t="s">
        <v>173</v>
      </c>
      <c r="F75" s="25">
        <v>70</v>
      </c>
      <c r="G75" s="32"/>
      <c r="H75" s="16" t="str">
        <f t="shared" si="7"/>
        <v>C</v>
      </c>
      <c r="I75" s="1"/>
      <c r="J75" s="1"/>
      <c r="K75" s="1"/>
      <c r="L75" s="1"/>
      <c r="M75" s="1"/>
      <c r="N75" s="1"/>
      <c r="O75" s="18"/>
      <c r="P75" s="1"/>
      <c r="Q75" s="1"/>
      <c r="R75" s="1"/>
      <c r="S75" s="3" t="str">
        <f t="shared" si="8"/>
        <v>M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26">
        <f t="shared" si="9"/>
        <v>74</v>
      </c>
      <c r="B76" s="23" t="s">
        <v>184</v>
      </c>
      <c r="C76" s="23" t="s">
        <v>185</v>
      </c>
      <c r="D76" s="24">
        <v>1966</v>
      </c>
      <c r="E76" s="32" t="s">
        <v>193</v>
      </c>
      <c r="F76" s="25">
        <v>3</v>
      </c>
      <c r="G76" s="32" t="s">
        <v>41</v>
      </c>
      <c r="H76" s="16" t="str">
        <f t="shared" si="7"/>
        <v>B</v>
      </c>
      <c r="I76" s="1"/>
      <c r="J76" s="1"/>
      <c r="K76" s="1"/>
      <c r="L76" s="1"/>
      <c r="M76" s="1"/>
      <c r="N76" s="1"/>
      <c r="O76" s="18"/>
      <c r="P76" s="1"/>
      <c r="Q76" s="1"/>
      <c r="R76" s="1"/>
      <c r="S76" s="4" t="str">
        <f t="shared" si="8"/>
        <v>M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26">
        <f t="shared" si="9"/>
        <v>75</v>
      </c>
      <c r="B77" s="23" t="s">
        <v>198</v>
      </c>
      <c r="C77" s="23" t="s">
        <v>32</v>
      </c>
      <c r="D77" s="24">
        <v>1962</v>
      </c>
      <c r="E77" s="32" t="s">
        <v>199</v>
      </c>
      <c r="F77" s="25">
        <v>20</v>
      </c>
      <c r="G77" s="32"/>
      <c r="H77" s="16" t="str">
        <f aca="true" t="shared" si="10" ref="H77:H89">IF(S77&lt;&gt;"Ž",IF($O$2-D77&gt;39,IF($O$2-D77&gt;49,IF($O$2-D77&gt;59,IF($O$2-D77&gt;69,IF($O$2-D77&gt;90,"to snad ne!","E"),"D"),"C"),"B"),"A"),IF(S77="Ž",IF($O$2-D77&gt;34,IF($O$2-D77&gt;44,IF($O$2-D77&gt;90,"to snad ne!","H"),"G"),"F")))</f>
        <v>C</v>
      </c>
      <c r="I77" s="1"/>
      <c r="J77" s="1"/>
      <c r="K77" s="1"/>
      <c r="L77" s="1"/>
      <c r="M77" s="1"/>
      <c r="N77" s="1"/>
      <c r="O77" s="18"/>
      <c r="P77" s="1"/>
      <c r="Q77" s="1"/>
      <c r="R77" s="1"/>
      <c r="S77" s="3" t="str">
        <f t="shared" si="8"/>
        <v>M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26">
        <f t="shared" si="9"/>
        <v>76</v>
      </c>
      <c r="B78" s="23" t="s">
        <v>202</v>
      </c>
      <c r="C78" s="23" t="s">
        <v>114</v>
      </c>
      <c r="D78" s="24">
        <v>1979</v>
      </c>
      <c r="E78" s="32" t="s">
        <v>203</v>
      </c>
      <c r="F78" s="25">
        <v>35</v>
      </c>
      <c r="G78" s="32"/>
      <c r="H78" s="16" t="str">
        <f t="shared" si="10"/>
        <v>A</v>
      </c>
      <c r="I78" s="1"/>
      <c r="J78" s="1"/>
      <c r="K78" s="1"/>
      <c r="L78" s="1"/>
      <c r="M78" s="1"/>
      <c r="N78" s="1"/>
      <c r="O78" s="18"/>
      <c r="P78" s="1"/>
      <c r="Q78" s="1"/>
      <c r="R78" s="1"/>
      <c r="S78" s="4" t="str">
        <f t="shared" si="8"/>
        <v>M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26">
        <f t="shared" si="9"/>
        <v>77</v>
      </c>
      <c r="B79" s="23" t="s">
        <v>204</v>
      </c>
      <c r="C79" s="23" t="s">
        <v>205</v>
      </c>
      <c r="D79" s="24">
        <v>1975</v>
      </c>
      <c r="E79" s="32" t="s">
        <v>33</v>
      </c>
      <c r="F79" s="25">
        <v>38</v>
      </c>
      <c r="G79" s="32"/>
      <c r="H79" s="16" t="str">
        <f t="shared" si="10"/>
        <v>G</v>
      </c>
      <c r="I79" s="1"/>
      <c r="J79" s="1"/>
      <c r="K79" s="1"/>
      <c r="L79" s="1"/>
      <c r="M79" s="1"/>
      <c r="N79" s="1"/>
      <c r="O79" s="18"/>
      <c r="P79" s="1"/>
      <c r="Q79" s="1"/>
      <c r="R79" s="1"/>
      <c r="S79" s="3" t="str">
        <f t="shared" si="8"/>
        <v>Ž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26">
        <f t="shared" si="9"/>
        <v>78</v>
      </c>
      <c r="B80" s="23" t="s">
        <v>206</v>
      </c>
      <c r="C80" s="23" t="s">
        <v>207</v>
      </c>
      <c r="D80" s="24">
        <v>1980</v>
      </c>
      <c r="E80" s="32" t="s">
        <v>33</v>
      </c>
      <c r="F80" s="25">
        <v>41</v>
      </c>
      <c r="G80" s="32"/>
      <c r="H80" s="16" t="str">
        <f t="shared" si="10"/>
        <v>A</v>
      </c>
      <c r="I80" s="1"/>
      <c r="J80" s="1"/>
      <c r="K80" s="1"/>
      <c r="L80" s="1"/>
      <c r="M80" s="1"/>
      <c r="N80" s="1"/>
      <c r="O80" s="18"/>
      <c r="P80" s="1"/>
      <c r="Q80" s="1"/>
      <c r="R80" s="1"/>
      <c r="S80" s="4" t="str">
        <f t="shared" si="8"/>
        <v>M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26">
        <f t="shared" si="9"/>
        <v>79</v>
      </c>
      <c r="B81" s="23" t="s">
        <v>208</v>
      </c>
      <c r="C81" s="23" t="s">
        <v>209</v>
      </c>
      <c r="D81" s="24">
        <v>1974</v>
      </c>
      <c r="E81" s="32" t="s">
        <v>33</v>
      </c>
      <c r="F81" s="25">
        <v>44</v>
      </c>
      <c r="G81" s="32"/>
      <c r="H81" s="16" t="str">
        <f t="shared" si="10"/>
        <v>B</v>
      </c>
      <c r="I81" s="1"/>
      <c r="J81" s="1"/>
      <c r="K81" s="1"/>
      <c r="L81" s="1"/>
      <c r="M81" s="1"/>
      <c r="N81" s="1"/>
      <c r="O81" s="18"/>
      <c r="P81" s="1"/>
      <c r="Q81" s="1"/>
      <c r="R81" s="1"/>
      <c r="S81" s="3" t="str">
        <f t="shared" si="8"/>
        <v>M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26">
        <f t="shared" si="9"/>
        <v>80</v>
      </c>
      <c r="B82" s="23" t="s">
        <v>210</v>
      </c>
      <c r="C82" s="23" t="s">
        <v>178</v>
      </c>
      <c r="D82" s="24">
        <v>1981</v>
      </c>
      <c r="E82" s="32" t="s">
        <v>211</v>
      </c>
      <c r="F82" s="25">
        <v>48</v>
      </c>
      <c r="G82" s="32"/>
      <c r="H82" s="16" t="str">
        <f t="shared" si="10"/>
        <v>A</v>
      </c>
      <c r="I82" s="1"/>
      <c r="J82" s="1"/>
      <c r="K82" s="1"/>
      <c r="L82" s="1"/>
      <c r="M82" s="1"/>
      <c r="N82" s="1"/>
      <c r="O82" s="18"/>
      <c r="P82" s="1"/>
      <c r="Q82" s="1"/>
      <c r="R82" s="1"/>
      <c r="S82" s="4" t="str">
        <f t="shared" si="8"/>
        <v>M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26">
        <f t="shared" si="9"/>
        <v>81</v>
      </c>
      <c r="B83" s="23" t="s">
        <v>213</v>
      </c>
      <c r="C83" s="23" t="s">
        <v>97</v>
      </c>
      <c r="D83" s="24">
        <v>1955</v>
      </c>
      <c r="E83" s="32" t="s">
        <v>214</v>
      </c>
      <c r="F83" s="25">
        <v>51</v>
      </c>
      <c r="G83" s="32"/>
      <c r="H83" s="16" t="str">
        <f t="shared" si="10"/>
        <v>C</v>
      </c>
      <c r="I83" s="1"/>
      <c r="J83" s="1"/>
      <c r="K83" s="1"/>
      <c r="L83" s="1"/>
      <c r="M83" s="1"/>
      <c r="N83" s="1"/>
      <c r="O83" s="18"/>
      <c r="P83" s="1"/>
      <c r="Q83" s="1"/>
      <c r="R83" s="1"/>
      <c r="S83" s="3" t="str">
        <f t="shared" si="8"/>
        <v>M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26">
        <f t="shared" si="9"/>
        <v>82</v>
      </c>
      <c r="B84" s="23" t="s">
        <v>215</v>
      </c>
      <c r="C84" s="23" t="s">
        <v>49</v>
      </c>
      <c r="D84" s="24">
        <v>1993</v>
      </c>
      <c r="E84" s="32" t="s">
        <v>120</v>
      </c>
      <c r="F84" s="25">
        <v>56</v>
      </c>
      <c r="G84" s="32"/>
      <c r="H84" s="16" t="str">
        <f t="shared" si="10"/>
        <v>A</v>
      </c>
      <c r="I84" s="1"/>
      <c r="J84" s="1"/>
      <c r="K84" s="1"/>
      <c r="L84" s="1"/>
      <c r="M84" s="1"/>
      <c r="N84" s="1"/>
      <c r="O84" s="18"/>
      <c r="P84" s="1"/>
      <c r="Q84" s="1"/>
      <c r="R84" s="1"/>
      <c r="S84" s="4" t="str">
        <f t="shared" si="8"/>
        <v>M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26">
        <f t="shared" si="9"/>
        <v>83</v>
      </c>
      <c r="B85" s="23" t="s">
        <v>216</v>
      </c>
      <c r="C85" s="23" t="s">
        <v>217</v>
      </c>
      <c r="D85" s="24">
        <v>1981</v>
      </c>
      <c r="E85" s="32" t="s">
        <v>218</v>
      </c>
      <c r="F85" s="25">
        <v>57</v>
      </c>
      <c r="G85" s="32"/>
      <c r="H85" s="16" t="str">
        <f t="shared" si="10"/>
        <v>A</v>
      </c>
      <c r="I85" s="1"/>
      <c r="J85" s="1"/>
      <c r="K85" s="1"/>
      <c r="L85" s="1"/>
      <c r="M85" s="1"/>
      <c r="N85" s="1"/>
      <c r="O85" s="18"/>
      <c r="P85" s="1"/>
      <c r="Q85" s="1"/>
      <c r="R85" s="1"/>
      <c r="S85" s="3" t="str">
        <f t="shared" si="8"/>
        <v>M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26">
        <f t="shared" si="9"/>
        <v>84</v>
      </c>
      <c r="B86" s="23" t="s">
        <v>219</v>
      </c>
      <c r="C86" s="23" t="s">
        <v>32</v>
      </c>
      <c r="D86" s="24">
        <v>1978</v>
      </c>
      <c r="E86" s="32" t="s">
        <v>220</v>
      </c>
      <c r="F86" s="25">
        <v>59</v>
      </c>
      <c r="G86" s="32"/>
      <c r="H86" s="16" t="str">
        <f t="shared" si="10"/>
        <v>A</v>
      </c>
      <c r="I86" s="1"/>
      <c r="J86" s="1"/>
      <c r="K86" s="1"/>
      <c r="L86" s="1"/>
      <c r="M86" s="1"/>
      <c r="N86" s="1"/>
      <c r="O86" s="18"/>
      <c r="P86" s="1"/>
      <c r="Q86" s="1"/>
      <c r="R86" s="1"/>
      <c r="S86" s="4" t="str">
        <f t="shared" si="8"/>
        <v>M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26">
        <f t="shared" si="9"/>
        <v>85</v>
      </c>
      <c r="B87" s="23" t="s">
        <v>221</v>
      </c>
      <c r="C87" s="23" t="s">
        <v>222</v>
      </c>
      <c r="D87" s="24">
        <v>1977</v>
      </c>
      <c r="E87" s="32" t="s">
        <v>223</v>
      </c>
      <c r="F87" s="25">
        <v>60</v>
      </c>
      <c r="G87" s="32"/>
      <c r="H87" s="16" t="str">
        <f t="shared" si="10"/>
        <v>A</v>
      </c>
      <c r="I87" s="1"/>
      <c r="J87" s="1"/>
      <c r="K87" s="1"/>
      <c r="L87" s="1"/>
      <c r="M87" s="1"/>
      <c r="N87" s="1"/>
      <c r="O87" s="18"/>
      <c r="P87" s="1"/>
      <c r="Q87" s="1"/>
      <c r="R87" s="1"/>
      <c r="S87" s="3" t="str">
        <f t="shared" si="8"/>
        <v>M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26">
        <f t="shared" si="9"/>
        <v>86</v>
      </c>
      <c r="B88" s="23" t="s">
        <v>224</v>
      </c>
      <c r="C88" s="23" t="s">
        <v>32</v>
      </c>
      <c r="D88" s="24">
        <v>1962</v>
      </c>
      <c r="E88" s="32" t="s">
        <v>33</v>
      </c>
      <c r="F88" s="25">
        <v>62</v>
      </c>
      <c r="G88" s="32"/>
      <c r="H88" s="16" t="str">
        <f t="shared" si="10"/>
        <v>C</v>
      </c>
      <c r="I88" s="1"/>
      <c r="J88" s="1"/>
      <c r="K88" s="1"/>
      <c r="L88" s="1"/>
      <c r="M88" s="1"/>
      <c r="N88" s="1"/>
      <c r="O88" s="18"/>
      <c r="P88" s="1"/>
      <c r="Q88" s="1"/>
      <c r="R88" s="1"/>
      <c r="S88" s="4" t="str">
        <f t="shared" si="8"/>
        <v>M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26">
        <f t="shared" si="9"/>
        <v>87</v>
      </c>
      <c r="B89" s="23" t="s">
        <v>225</v>
      </c>
      <c r="C89" s="23" t="s">
        <v>226</v>
      </c>
      <c r="D89" s="24">
        <v>1955</v>
      </c>
      <c r="E89" s="32" t="s">
        <v>52</v>
      </c>
      <c r="F89" s="25">
        <v>63</v>
      </c>
      <c r="G89" s="32"/>
      <c r="H89" s="16" t="str">
        <f t="shared" si="10"/>
        <v>C</v>
      </c>
      <c r="I89" s="1"/>
      <c r="J89" s="1"/>
      <c r="K89" s="1"/>
      <c r="L89" s="1"/>
      <c r="M89" s="1"/>
      <c r="N89" s="1"/>
      <c r="O89" s="18"/>
      <c r="P89" s="1"/>
      <c r="Q89" s="1"/>
      <c r="R89" s="1"/>
      <c r="S89" s="3" t="str">
        <f t="shared" si="8"/>
        <v>M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26">
        <f t="shared" si="9"/>
        <v>88</v>
      </c>
      <c r="B90" s="23" t="s">
        <v>227</v>
      </c>
      <c r="C90" s="23" t="s">
        <v>228</v>
      </c>
      <c r="D90" s="24">
        <v>1988</v>
      </c>
      <c r="E90" s="32" t="s">
        <v>52</v>
      </c>
      <c r="F90" s="25">
        <v>64</v>
      </c>
      <c r="G90" s="32"/>
      <c r="H90" s="16" t="str">
        <f aca="true" t="shared" si="11" ref="H90:H152">IF(S90&lt;&gt;"Ž",IF($O$2-D90&gt;39,IF($O$2-D90&gt;49,IF($O$2-D90&gt;59,IF($O$2-D90&gt;69,IF($O$2-D90&gt;90,"to snad ne!","E"),"D"),"C"),"B"),"A"),IF(S90="Ž",IF($O$2-D90&gt;34,IF($O$2-D90&gt;44,IF($O$2-D90&gt;90,"to snad ne!","H"),"G"),"F")))</f>
        <v>F</v>
      </c>
      <c r="I90" s="1"/>
      <c r="J90" s="1"/>
      <c r="K90" s="1"/>
      <c r="L90" s="1"/>
      <c r="M90" s="1"/>
      <c r="N90" s="1"/>
      <c r="O90" s="18"/>
      <c r="P90" s="1"/>
      <c r="Q90" s="1"/>
      <c r="R90" s="1"/>
      <c r="S90" s="4" t="str">
        <f t="shared" si="8"/>
        <v>Ž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26">
        <f t="shared" si="9"/>
        <v>89</v>
      </c>
      <c r="B91" s="23" t="s">
        <v>231</v>
      </c>
      <c r="C91" s="23" t="s">
        <v>222</v>
      </c>
      <c r="D91" s="24">
        <v>1950</v>
      </c>
      <c r="E91" s="32" t="s">
        <v>138</v>
      </c>
      <c r="F91" s="25">
        <v>74</v>
      </c>
      <c r="G91" s="32"/>
      <c r="H91" s="16" t="str">
        <f t="shared" si="11"/>
        <v>D</v>
      </c>
      <c r="I91" s="1"/>
      <c r="J91" s="1"/>
      <c r="K91" s="1"/>
      <c r="L91" s="1"/>
      <c r="M91" s="1"/>
      <c r="N91" s="1"/>
      <c r="O91" s="18"/>
      <c r="P91" s="1"/>
      <c r="Q91" s="1"/>
      <c r="R91" s="1"/>
      <c r="S91" s="3" t="str">
        <f t="shared" si="8"/>
        <v>M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26">
        <f t="shared" si="9"/>
        <v>90</v>
      </c>
      <c r="B92" s="23" t="s">
        <v>232</v>
      </c>
      <c r="C92" s="23" t="s">
        <v>79</v>
      </c>
      <c r="D92" s="24">
        <v>1954</v>
      </c>
      <c r="E92" s="32" t="s">
        <v>33</v>
      </c>
      <c r="F92" s="25">
        <v>75</v>
      </c>
      <c r="G92" s="32"/>
      <c r="H92" s="16" t="str">
        <f t="shared" si="11"/>
        <v>D</v>
      </c>
      <c r="I92" s="1"/>
      <c r="J92" s="1"/>
      <c r="K92" s="1"/>
      <c r="L92" s="1"/>
      <c r="M92" s="1"/>
      <c r="N92" s="1"/>
      <c r="O92" s="18"/>
      <c r="P92" s="1"/>
      <c r="Q92" s="1"/>
      <c r="R92" s="1"/>
      <c r="S92" s="4" t="str">
        <f t="shared" si="8"/>
        <v>M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26">
        <f t="shared" si="9"/>
        <v>91</v>
      </c>
      <c r="B93" s="23" t="s">
        <v>233</v>
      </c>
      <c r="C93" s="23" t="s">
        <v>234</v>
      </c>
      <c r="D93" s="24">
        <v>1970</v>
      </c>
      <c r="E93" s="32" t="s">
        <v>235</v>
      </c>
      <c r="F93" s="25">
        <v>77</v>
      </c>
      <c r="G93" s="32"/>
      <c r="H93" s="16" t="str">
        <f t="shared" si="11"/>
        <v>B</v>
      </c>
      <c r="I93" s="1"/>
      <c r="J93" s="1"/>
      <c r="K93" s="1"/>
      <c r="L93" s="1"/>
      <c r="M93" s="1"/>
      <c r="N93" s="1"/>
      <c r="O93" s="18"/>
      <c r="P93" s="1"/>
      <c r="Q93" s="1"/>
      <c r="R93" s="1"/>
      <c r="S93" s="3" t="str">
        <f t="shared" si="8"/>
        <v>M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26">
        <f t="shared" si="9"/>
        <v>92</v>
      </c>
      <c r="B94" s="23" t="s">
        <v>236</v>
      </c>
      <c r="C94" s="23" t="s">
        <v>237</v>
      </c>
      <c r="D94" s="24">
        <v>1982</v>
      </c>
      <c r="E94" s="32" t="s">
        <v>212</v>
      </c>
      <c r="F94" s="25">
        <v>84</v>
      </c>
      <c r="G94" s="32"/>
      <c r="H94" s="16" t="str">
        <f t="shared" si="11"/>
        <v>F</v>
      </c>
      <c r="I94" s="1"/>
      <c r="J94" s="1"/>
      <c r="K94" s="1"/>
      <c r="L94" s="1"/>
      <c r="M94" s="1"/>
      <c r="N94" s="1"/>
      <c r="O94" s="18"/>
      <c r="P94" s="1"/>
      <c r="Q94" s="1"/>
      <c r="R94" s="1"/>
      <c r="S94" s="4" t="str">
        <f t="shared" si="8"/>
        <v>Ž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26">
        <f t="shared" si="9"/>
        <v>93</v>
      </c>
      <c r="B95" s="23" t="s">
        <v>241</v>
      </c>
      <c r="C95" s="23" t="s">
        <v>238</v>
      </c>
      <c r="D95" s="24">
        <v>1982</v>
      </c>
      <c r="E95" s="32" t="s">
        <v>33</v>
      </c>
      <c r="F95" s="25">
        <v>89</v>
      </c>
      <c r="G95" s="32"/>
      <c r="H95" s="16" t="str">
        <f t="shared" si="11"/>
        <v>A</v>
      </c>
      <c r="I95" s="1"/>
      <c r="J95" s="1"/>
      <c r="K95" s="1"/>
      <c r="L95" s="1"/>
      <c r="M95" s="1"/>
      <c r="N95" s="1"/>
      <c r="O95" s="18"/>
      <c r="P95" s="1"/>
      <c r="Q95" s="1"/>
      <c r="R95" s="1"/>
      <c r="S95" s="3" t="str">
        <f t="shared" si="8"/>
        <v>M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26">
        <f t="shared" si="9"/>
        <v>94</v>
      </c>
      <c r="B96" s="23" t="s">
        <v>239</v>
      </c>
      <c r="C96" s="23" t="s">
        <v>60</v>
      </c>
      <c r="D96" s="24">
        <v>1978</v>
      </c>
      <c r="E96" s="32" t="s">
        <v>240</v>
      </c>
      <c r="F96" s="25">
        <v>91</v>
      </c>
      <c r="G96" s="32"/>
      <c r="H96" s="16" t="str">
        <f t="shared" si="11"/>
        <v>A</v>
      </c>
      <c r="I96" s="1"/>
      <c r="J96" s="1"/>
      <c r="K96" s="1"/>
      <c r="L96" s="1"/>
      <c r="M96" s="1"/>
      <c r="N96" s="1"/>
      <c r="O96" s="18"/>
      <c r="P96" s="1"/>
      <c r="Q96" s="1"/>
      <c r="R96" s="1"/>
      <c r="S96" s="4" t="str">
        <f t="shared" si="8"/>
        <v>M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26">
        <f t="shared" si="9"/>
        <v>95</v>
      </c>
      <c r="B97" s="23" t="s">
        <v>242</v>
      </c>
      <c r="C97" s="23" t="s">
        <v>60</v>
      </c>
      <c r="D97" s="24">
        <v>1960</v>
      </c>
      <c r="E97" s="32" t="s">
        <v>175</v>
      </c>
      <c r="F97" s="25">
        <v>94</v>
      </c>
      <c r="G97" s="32"/>
      <c r="H97" s="16" t="str">
        <f t="shared" si="11"/>
        <v>C</v>
      </c>
      <c r="I97" s="1"/>
      <c r="J97" s="1"/>
      <c r="K97" s="1"/>
      <c r="L97" s="1"/>
      <c r="M97" s="1"/>
      <c r="N97" s="1"/>
      <c r="O97" s="18"/>
      <c r="P97" s="1"/>
      <c r="Q97" s="1"/>
      <c r="R97" s="1"/>
      <c r="S97" s="3" t="str">
        <f t="shared" si="8"/>
        <v>M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26">
        <f t="shared" si="9"/>
        <v>96</v>
      </c>
      <c r="B98" s="23" t="s">
        <v>243</v>
      </c>
      <c r="C98" s="23" t="s">
        <v>32</v>
      </c>
      <c r="D98" s="24">
        <v>1973</v>
      </c>
      <c r="E98" s="32" t="s">
        <v>244</v>
      </c>
      <c r="F98" s="25">
        <v>98</v>
      </c>
      <c r="G98" s="32"/>
      <c r="H98" s="16" t="str">
        <f t="shared" si="11"/>
        <v>B</v>
      </c>
      <c r="I98" s="1"/>
      <c r="J98" s="1"/>
      <c r="K98" s="1"/>
      <c r="L98" s="1"/>
      <c r="M98" s="1"/>
      <c r="N98" s="1"/>
      <c r="O98" s="18"/>
      <c r="P98" s="1"/>
      <c r="Q98" s="1"/>
      <c r="R98" s="1"/>
      <c r="S98" s="4" t="str">
        <f t="shared" si="8"/>
        <v>M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26">
        <f t="shared" si="9"/>
        <v>97</v>
      </c>
      <c r="B99" s="23" t="s">
        <v>245</v>
      </c>
      <c r="C99" s="23" t="s">
        <v>246</v>
      </c>
      <c r="D99" s="24">
        <v>1975</v>
      </c>
      <c r="E99" s="32" t="s">
        <v>247</v>
      </c>
      <c r="F99" s="25">
        <v>99</v>
      </c>
      <c r="G99" s="32" t="s">
        <v>248</v>
      </c>
      <c r="H99" s="16" t="str">
        <f t="shared" si="11"/>
        <v>G</v>
      </c>
      <c r="I99" s="1"/>
      <c r="J99" s="1"/>
      <c r="K99" s="1"/>
      <c r="L99" s="1"/>
      <c r="M99" s="1"/>
      <c r="N99" s="1"/>
      <c r="O99" s="18"/>
      <c r="P99" s="1"/>
      <c r="Q99" s="1"/>
      <c r="R99" s="1"/>
      <c r="S99" s="3" t="str">
        <f aca="true" t="shared" si="12" ref="S99:S130">IF(LEN(B99)=0," ",IF(MID(B99,LEN(B99),1)="á","Ž","M"))</f>
        <v>Ž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26">
        <f t="shared" si="9"/>
        <v>98</v>
      </c>
      <c r="B100" s="23" t="s">
        <v>249</v>
      </c>
      <c r="C100" s="23" t="s">
        <v>79</v>
      </c>
      <c r="D100" s="24">
        <v>1964</v>
      </c>
      <c r="E100" s="32" t="s">
        <v>250</v>
      </c>
      <c r="F100" s="25">
        <v>101</v>
      </c>
      <c r="G100" s="32"/>
      <c r="H100" s="16" t="str">
        <f t="shared" si="11"/>
        <v>C</v>
      </c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4" t="str">
        <f t="shared" si="12"/>
        <v>M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26">
        <f t="shared" si="9"/>
        <v>99</v>
      </c>
      <c r="B101" s="23" t="s">
        <v>47</v>
      </c>
      <c r="C101" s="23" t="s">
        <v>72</v>
      </c>
      <c r="D101" s="24">
        <v>1971</v>
      </c>
      <c r="E101" s="32" t="s">
        <v>82</v>
      </c>
      <c r="F101" s="25">
        <v>102</v>
      </c>
      <c r="G101" s="32"/>
      <c r="H101" s="16" t="str">
        <f t="shared" si="11"/>
        <v>B</v>
      </c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3" t="str">
        <f t="shared" si="12"/>
        <v>M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26">
        <f t="shared" si="9"/>
      </c>
      <c r="B102" s="23"/>
      <c r="C102" s="23"/>
      <c r="D102" s="24"/>
      <c r="E102" s="25"/>
      <c r="F102" s="25"/>
      <c r="G102" s="32"/>
      <c r="H102" s="16" t="str">
        <f t="shared" si="11"/>
        <v>to snad ne!</v>
      </c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4" t="str">
        <f t="shared" si="12"/>
        <v> 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26">
        <f t="shared" si="9"/>
      </c>
      <c r="B103" s="23"/>
      <c r="C103" s="23"/>
      <c r="D103" s="24"/>
      <c r="E103" s="25"/>
      <c r="F103" s="25"/>
      <c r="G103" s="32"/>
      <c r="H103" s="16" t="str">
        <f t="shared" si="11"/>
        <v>to snad ne!</v>
      </c>
      <c r="I103" s="1"/>
      <c r="J103" s="1"/>
      <c r="K103" s="1"/>
      <c r="L103" s="1"/>
      <c r="M103" s="1"/>
      <c r="N103" s="1"/>
      <c r="O103" s="18"/>
      <c r="P103" s="1"/>
      <c r="Q103" s="1"/>
      <c r="R103" s="1"/>
      <c r="S103" s="3" t="str">
        <f t="shared" si="12"/>
        <v> 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26">
        <f t="shared" si="9"/>
      </c>
      <c r="B104" s="23"/>
      <c r="C104" s="23"/>
      <c r="D104" s="24"/>
      <c r="E104" s="25"/>
      <c r="F104" s="25"/>
      <c r="G104" s="32"/>
      <c r="H104" s="16" t="str">
        <f t="shared" si="11"/>
        <v>to snad ne!</v>
      </c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4" t="str">
        <f t="shared" si="12"/>
        <v> 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26">
        <f t="shared" si="9"/>
      </c>
      <c r="B105" s="23"/>
      <c r="C105" s="23"/>
      <c r="D105" s="24"/>
      <c r="E105" s="25"/>
      <c r="F105" s="25"/>
      <c r="G105" s="32"/>
      <c r="H105" s="16" t="str">
        <f t="shared" si="11"/>
        <v>to snad ne!</v>
      </c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3" t="str">
        <f t="shared" si="12"/>
        <v> 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26">
        <f t="shared" si="9"/>
      </c>
      <c r="B106" s="23"/>
      <c r="C106" s="23"/>
      <c r="D106" s="24"/>
      <c r="E106" s="25"/>
      <c r="F106" s="25"/>
      <c r="G106" s="32"/>
      <c r="H106" s="16" t="str">
        <f t="shared" si="11"/>
        <v>to snad ne!</v>
      </c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4" t="str">
        <f t="shared" si="12"/>
        <v> 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26">
        <f t="shared" si="9"/>
      </c>
      <c r="B107" s="23"/>
      <c r="C107" s="23"/>
      <c r="D107" s="24"/>
      <c r="E107" s="25"/>
      <c r="F107" s="25"/>
      <c r="G107" s="32"/>
      <c r="H107" s="16" t="str">
        <f t="shared" si="11"/>
        <v>to snad ne!</v>
      </c>
      <c r="I107" s="1"/>
      <c r="J107" s="1"/>
      <c r="K107" s="1"/>
      <c r="L107" s="1"/>
      <c r="M107" s="1"/>
      <c r="N107" s="1"/>
      <c r="O107" s="18"/>
      <c r="P107" s="1"/>
      <c r="Q107" s="1"/>
      <c r="R107" s="1"/>
      <c r="S107" s="3" t="str">
        <f t="shared" si="12"/>
        <v> 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26">
        <f t="shared" si="9"/>
      </c>
      <c r="B108" s="23"/>
      <c r="C108" s="23"/>
      <c r="D108" s="24"/>
      <c r="E108" s="25"/>
      <c r="F108" s="25"/>
      <c r="G108" s="32"/>
      <c r="H108" s="16" t="str">
        <f t="shared" si="11"/>
        <v>to snad ne!</v>
      </c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4" t="str">
        <f t="shared" si="12"/>
        <v> 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26">
        <f t="shared" si="9"/>
      </c>
      <c r="B109" s="23"/>
      <c r="C109" s="23"/>
      <c r="D109" s="24"/>
      <c r="E109" s="25"/>
      <c r="F109" s="25"/>
      <c r="G109" s="32"/>
      <c r="H109" s="16" t="str">
        <f t="shared" si="11"/>
        <v>to snad ne!</v>
      </c>
      <c r="I109" s="1"/>
      <c r="J109" s="1"/>
      <c r="K109" s="1"/>
      <c r="L109" s="1"/>
      <c r="M109" s="1"/>
      <c r="N109" s="1"/>
      <c r="O109" s="18"/>
      <c r="P109" s="1"/>
      <c r="Q109" s="1"/>
      <c r="R109" s="1"/>
      <c r="S109" s="3" t="str">
        <f t="shared" si="12"/>
        <v> 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26">
        <f t="shared" si="9"/>
      </c>
      <c r="B110" s="23"/>
      <c r="C110" s="23"/>
      <c r="D110" s="24"/>
      <c r="E110" s="25"/>
      <c r="F110" s="25"/>
      <c r="G110" s="32"/>
      <c r="H110" s="16" t="str">
        <f t="shared" si="11"/>
        <v>to snad ne!</v>
      </c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4" t="str">
        <f t="shared" si="12"/>
        <v> 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26">
        <f t="shared" si="9"/>
      </c>
      <c r="B111" s="23"/>
      <c r="C111" s="23"/>
      <c r="D111" s="24"/>
      <c r="E111" s="25"/>
      <c r="F111" s="25"/>
      <c r="G111" s="32"/>
      <c r="H111" s="16" t="str">
        <f t="shared" si="11"/>
        <v>to snad ne!</v>
      </c>
      <c r="I111" s="1"/>
      <c r="J111" s="1"/>
      <c r="K111" s="1"/>
      <c r="L111" s="1"/>
      <c r="M111" s="1"/>
      <c r="N111" s="1"/>
      <c r="O111" s="18"/>
      <c r="P111" s="1"/>
      <c r="Q111" s="1"/>
      <c r="R111" s="1"/>
      <c r="S111" s="3" t="str">
        <f t="shared" si="12"/>
        <v> 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26">
        <f t="shared" si="9"/>
      </c>
      <c r="B112" s="23"/>
      <c r="C112" s="23"/>
      <c r="D112" s="24"/>
      <c r="E112" s="25"/>
      <c r="F112" s="25"/>
      <c r="G112" s="32"/>
      <c r="H112" s="16" t="str">
        <f t="shared" si="11"/>
        <v>to snad ne!</v>
      </c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4" t="str">
        <f t="shared" si="12"/>
        <v> 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26">
        <f t="shared" si="9"/>
      </c>
      <c r="B113" s="23"/>
      <c r="C113" s="23"/>
      <c r="D113" s="24"/>
      <c r="E113" s="25"/>
      <c r="F113" s="25"/>
      <c r="G113" s="32"/>
      <c r="H113" s="16" t="str">
        <f t="shared" si="11"/>
        <v>to snad ne!</v>
      </c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3" t="str">
        <f t="shared" si="12"/>
        <v> 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26">
        <f t="shared" si="9"/>
      </c>
      <c r="B114" s="23"/>
      <c r="C114" s="23"/>
      <c r="D114" s="24"/>
      <c r="E114" s="25"/>
      <c r="F114" s="25"/>
      <c r="G114" s="32"/>
      <c r="H114" s="16" t="str">
        <f t="shared" si="11"/>
        <v>to snad ne!</v>
      </c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4" t="str">
        <f t="shared" si="12"/>
        <v> 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26">
        <f t="shared" si="9"/>
      </c>
      <c r="B115" s="23"/>
      <c r="C115" s="23"/>
      <c r="D115" s="24"/>
      <c r="E115" s="25"/>
      <c r="F115" s="25"/>
      <c r="G115" s="32"/>
      <c r="H115" s="16" t="str">
        <f t="shared" si="11"/>
        <v>to snad ne!</v>
      </c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3" t="str">
        <f t="shared" si="12"/>
        <v> 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26">
        <f t="shared" si="9"/>
      </c>
      <c r="B116" s="23"/>
      <c r="C116" s="23"/>
      <c r="D116" s="24"/>
      <c r="E116" s="25"/>
      <c r="F116" s="25"/>
      <c r="G116" s="32"/>
      <c r="H116" s="16" t="str">
        <f t="shared" si="11"/>
        <v>to snad ne!</v>
      </c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4" t="str">
        <f t="shared" si="12"/>
        <v> 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26">
        <f t="shared" si="9"/>
      </c>
      <c r="B117" s="23"/>
      <c r="C117" s="23"/>
      <c r="D117" s="24"/>
      <c r="E117" s="25"/>
      <c r="F117" s="25"/>
      <c r="G117" s="32"/>
      <c r="H117" s="16" t="str">
        <f t="shared" si="11"/>
        <v>to snad ne!</v>
      </c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3" t="str">
        <f t="shared" si="12"/>
        <v> 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26">
        <f t="shared" si="9"/>
      </c>
      <c r="B118" s="23"/>
      <c r="C118" s="23"/>
      <c r="D118" s="24"/>
      <c r="E118" s="25"/>
      <c r="F118" s="25"/>
      <c r="G118" s="32"/>
      <c r="H118" s="16" t="str">
        <f t="shared" si="11"/>
        <v>to snad ne!</v>
      </c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4" t="str">
        <f t="shared" si="12"/>
        <v> 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26">
        <f t="shared" si="9"/>
      </c>
      <c r="B119" s="23"/>
      <c r="C119" s="23"/>
      <c r="D119" s="24"/>
      <c r="E119" s="25"/>
      <c r="F119" s="25"/>
      <c r="G119" s="32"/>
      <c r="H119" s="16" t="str">
        <f t="shared" si="11"/>
        <v>to snad ne!</v>
      </c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3" t="str">
        <f t="shared" si="12"/>
        <v> 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26">
        <f t="shared" si="9"/>
      </c>
      <c r="B120" s="23"/>
      <c r="C120" s="23"/>
      <c r="D120" s="24"/>
      <c r="E120" s="25"/>
      <c r="F120" s="25"/>
      <c r="G120" s="32"/>
      <c r="H120" s="16" t="str">
        <f t="shared" si="11"/>
        <v>to snad ne!</v>
      </c>
      <c r="I120" s="1"/>
      <c r="J120" s="1"/>
      <c r="K120" s="1"/>
      <c r="L120" s="1"/>
      <c r="M120" s="1"/>
      <c r="N120" s="1"/>
      <c r="O120" s="18"/>
      <c r="P120" s="1"/>
      <c r="Q120" s="1"/>
      <c r="R120" s="1"/>
      <c r="S120" s="4" t="str">
        <f t="shared" si="12"/>
        <v> 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26">
        <f t="shared" si="9"/>
      </c>
      <c r="B121" s="23"/>
      <c r="C121" s="23"/>
      <c r="D121" s="24"/>
      <c r="E121" s="25"/>
      <c r="F121" s="25"/>
      <c r="G121" s="32"/>
      <c r="H121" s="16" t="str">
        <f t="shared" si="11"/>
        <v>to snad ne!</v>
      </c>
      <c r="I121" s="1"/>
      <c r="J121" s="1"/>
      <c r="K121" s="1"/>
      <c r="L121" s="1"/>
      <c r="M121" s="1"/>
      <c r="N121" s="1"/>
      <c r="O121" s="18"/>
      <c r="P121" s="1"/>
      <c r="Q121" s="1"/>
      <c r="R121" s="1"/>
      <c r="S121" s="3" t="str">
        <f t="shared" si="12"/>
        <v> 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26">
        <f t="shared" si="9"/>
      </c>
      <c r="B122" s="23"/>
      <c r="C122" s="23"/>
      <c r="D122" s="24"/>
      <c r="E122" s="25"/>
      <c r="F122" s="25"/>
      <c r="G122" s="32"/>
      <c r="H122" s="16" t="str">
        <f t="shared" si="11"/>
        <v>to snad ne!</v>
      </c>
      <c r="I122" s="1"/>
      <c r="J122" s="1"/>
      <c r="K122" s="1"/>
      <c r="L122" s="1"/>
      <c r="M122" s="1"/>
      <c r="N122" s="1"/>
      <c r="O122" s="18"/>
      <c r="P122" s="1"/>
      <c r="Q122" s="1"/>
      <c r="R122" s="1"/>
      <c r="S122" s="4" t="str">
        <f t="shared" si="12"/>
        <v> 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26">
        <f t="shared" si="9"/>
      </c>
      <c r="B123" s="23"/>
      <c r="C123" s="23"/>
      <c r="D123" s="24"/>
      <c r="E123" s="25"/>
      <c r="F123" s="25"/>
      <c r="G123" s="32"/>
      <c r="H123" s="16" t="str">
        <f t="shared" si="11"/>
        <v>to snad ne!</v>
      </c>
      <c r="I123" s="1"/>
      <c r="J123" s="1"/>
      <c r="K123" s="1"/>
      <c r="L123" s="1"/>
      <c r="M123" s="1"/>
      <c r="N123" s="1"/>
      <c r="O123" s="18"/>
      <c r="P123" s="1"/>
      <c r="Q123" s="1"/>
      <c r="R123" s="1"/>
      <c r="S123" s="3" t="str">
        <f t="shared" si="12"/>
        <v> 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26">
        <f t="shared" si="9"/>
      </c>
      <c r="B124" s="23"/>
      <c r="C124" s="23"/>
      <c r="D124" s="24"/>
      <c r="E124" s="25"/>
      <c r="F124" s="25"/>
      <c r="G124" s="32"/>
      <c r="H124" s="16" t="str">
        <f t="shared" si="11"/>
        <v>to snad ne!</v>
      </c>
      <c r="I124" s="1"/>
      <c r="J124" s="1"/>
      <c r="K124" s="1"/>
      <c r="L124" s="1"/>
      <c r="M124" s="1"/>
      <c r="N124" s="1"/>
      <c r="O124" s="18"/>
      <c r="P124" s="1"/>
      <c r="Q124" s="1"/>
      <c r="R124" s="1"/>
      <c r="S124" s="4" t="str">
        <f t="shared" si="12"/>
        <v> 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26">
        <f t="shared" si="9"/>
      </c>
      <c r="B125" s="23"/>
      <c r="C125" s="23"/>
      <c r="D125" s="24"/>
      <c r="E125" s="25"/>
      <c r="F125" s="25"/>
      <c r="G125" s="32"/>
      <c r="H125" s="16" t="str">
        <f t="shared" si="11"/>
        <v>to snad ne!</v>
      </c>
      <c r="I125" s="1"/>
      <c r="J125" s="1"/>
      <c r="K125" s="1"/>
      <c r="L125" s="1"/>
      <c r="M125" s="1"/>
      <c r="N125" s="1"/>
      <c r="O125" s="18"/>
      <c r="P125" s="1"/>
      <c r="Q125" s="1"/>
      <c r="R125" s="1"/>
      <c r="S125" s="3" t="str">
        <f t="shared" si="12"/>
        <v> 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26">
        <f t="shared" si="9"/>
      </c>
      <c r="B126" s="23"/>
      <c r="C126" s="23"/>
      <c r="D126" s="24"/>
      <c r="E126" s="25"/>
      <c r="F126" s="25"/>
      <c r="G126" s="32"/>
      <c r="H126" s="16" t="str">
        <f t="shared" si="11"/>
        <v>to snad ne!</v>
      </c>
      <c r="I126" s="1"/>
      <c r="J126" s="1"/>
      <c r="K126" s="1"/>
      <c r="L126" s="1"/>
      <c r="M126" s="1"/>
      <c r="N126" s="1"/>
      <c r="O126" s="18"/>
      <c r="P126" s="1"/>
      <c r="Q126" s="1"/>
      <c r="R126" s="1"/>
      <c r="S126" s="4" t="str">
        <f t="shared" si="12"/>
        <v> 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26">
        <f t="shared" si="9"/>
      </c>
      <c r="B127" s="23"/>
      <c r="C127" s="23"/>
      <c r="D127" s="24"/>
      <c r="E127" s="25"/>
      <c r="F127" s="25"/>
      <c r="G127" s="32"/>
      <c r="H127" s="16" t="str">
        <f t="shared" si="11"/>
        <v>to snad ne!</v>
      </c>
      <c r="I127" s="1"/>
      <c r="J127" s="1"/>
      <c r="K127" s="1"/>
      <c r="L127" s="1"/>
      <c r="M127" s="1"/>
      <c r="N127" s="1"/>
      <c r="O127" s="18"/>
      <c r="P127" s="1"/>
      <c r="Q127" s="1"/>
      <c r="R127" s="1"/>
      <c r="S127" s="3" t="str">
        <f t="shared" si="12"/>
        <v> 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26">
        <f t="shared" si="9"/>
      </c>
      <c r="B128" s="23"/>
      <c r="C128" s="23"/>
      <c r="D128" s="24"/>
      <c r="E128" s="25"/>
      <c r="F128" s="25"/>
      <c r="G128" s="32"/>
      <c r="H128" s="16" t="str">
        <f t="shared" si="11"/>
        <v>to snad ne!</v>
      </c>
      <c r="I128" s="1"/>
      <c r="J128" s="1"/>
      <c r="K128" s="1"/>
      <c r="L128" s="1"/>
      <c r="M128" s="1"/>
      <c r="N128" s="1"/>
      <c r="O128" s="18"/>
      <c r="P128" s="1"/>
      <c r="Q128" s="1"/>
      <c r="R128" s="1"/>
      <c r="S128" s="4" t="str">
        <f t="shared" si="12"/>
        <v> 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26">
        <f t="shared" si="9"/>
      </c>
      <c r="B129" s="23"/>
      <c r="C129" s="23"/>
      <c r="D129" s="24"/>
      <c r="E129" s="25"/>
      <c r="F129" s="25"/>
      <c r="G129" s="32"/>
      <c r="H129" s="16" t="str">
        <f t="shared" si="11"/>
        <v>to snad ne!</v>
      </c>
      <c r="I129" s="1"/>
      <c r="J129" s="1"/>
      <c r="K129" s="1"/>
      <c r="L129" s="1"/>
      <c r="M129" s="1"/>
      <c r="N129" s="1"/>
      <c r="O129" s="18"/>
      <c r="P129" s="1"/>
      <c r="Q129" s="1"/>
      <c r="R129" s="1"/>
      <c r="S129" s="3" t="str">
        <f t="shared" si="12"/>
        <v> 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26">
        <f t="shared" si="9"/>
      </c>
      <c r="B130" s="23"/>
      <c r="C130" s="23"/>
      <c r="D130" s="24"/>
      <c r="E130" s="25"/>
      <c r="F130" s="25"/>
      <c r="G130" s="32"/>
      <c r="H130" s="16" t="str">
        <f t="shared" si="11"/>
        <v>to snad ne!</v>
      </c>
      <c r="I130" s="1"/>
      <c r="J130" s="1"/>
      <c r="K130" s="1"/>
      <c r="L130" s="1"/>
      <c r="M130" s="1"/>
      <c r="N130" s="1"/>
      <c r="O130" s="18"/>
      <c r="P130" s="1"/>
      <c r="Q130" s="1"/>
      <c r="R130" s="1"/>
      <c r="S130" s="4" t="str">
        <f t="shared" si="12"/>
        <v> 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26">
        <f t="shared" si="9"/>
      </c>
      <c r="B131" s="23"/>
      <c r="C131" s="23"/>
      <c r="D131" s="24"/>
      <c r="E131" s="25"/>
      <c r="F131" s="25"/>
      <c r="G131" s="32"/>
      <c r="H131" s="16" t="str">
        <f t="shared" si="11"/>
        <v>to snad ne!</v>
      </c>
      <c r="I131" s="1"/>
      <c r="J131" s="1"/>
      <c r="K131" s="1"/>
      <c r="L131" s="1"/>
      <c r="M131" s="1"/>
      <c r="N131" s="1"/>
      <c r="O131" s="18"/>
      <c r="P131" s="1"/>
      <c r="Q131" s="1"/>
      <c r="R131" s="1"/>
      <c r="S131" s="3" t="str">
        <f aca="true" t="shared" si="13" ref="S131:S152">IF(LEN(B131)=0," ",IF(MID(B131,LEN(B131),1)="á","Ž","M"))</f>
        <v> 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26">
        <f t="shared" si="9"/>
      </c>
      <c r="B132" s="23"/>
      <c r="C132" s="23"/>
      <c r="D132" s="24"/>
      <c r="E132" s="25"/>
      <c r="F132" s="25"/>
      <c r="G132" s="32"/>
      <c r="H132" s="16" t="str">
        <f t="shared" si="11"/>
        <v>to snad ne!</v>
      </c>
      <c r="I132" s="1"/>
      <c r="J132" s="1"/>
      <c r="K132" s="1"/>
      <c r="L132" s="1"/>
      <c r="M132" s="1"/>
      <c r="N132" s="1"/>
      <c r="O132" s="18"/>
      <c r="P132" s="1"/>
      <c r="Q132" s="1"/>
      <c r="R132" s="1"/>
      <c r="S132" s="7" t="str">
        <f t="shared" si="13"/>
        <v> 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26">
        <f aca="true" t="shared" si="14" ref="A133:A152">IF(B133&lt;&gt;0,A132+1,"")</f>
      </c>
      <c r="B133" s="23"/>
      <c r="C133" s="23"/>
      <c r="D133" s="24"/>
      <c r="E133" s="25"/>
      <c r="F133" s="25"/>
      <c r="G133" s="32"/>
      <c r="H133" s="16" t="str">
        <f t="shared" si="11"/>
        <v>to snad ne!</v>
      </c>
      <c r="I133" s="1"/>
      <c r="J133" s="1"/>
      <c r="K133" s="1"/>
      <c r="L133" s="1"/>
      <c r="M133" s="1"/>
      <c r="N133" s="1"/>
      <c r="O133" s="18"/>
      <c r="P133" s="1"/>
      <c r="Q133" s="1"/>
      <c r="R133" s="1"/>
      <c r="S133" s="8" t="str">
        <f t="shared" si="13"/>
        <v> 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26">
        <f t="shared" si="14"/>
      </c>
      <c r="B134" s="23"/>
      <c r="C134" s="23"/>
      <c r="D134" s="24"/>
      <c r="E134" s="25"/>
      <c r="F134" s="25"/>
      <c r="G134" s="32"/>
      <c r="H134" s="16" t="str">
        <f t="shared" si="11"/>
        <v>to snad ne!</v>
      </c>
      <c r="I134" s="1"/>
      <c r="J134" s="1"/>
      <c r="K134" s="1"/>
      <c r="L134" s="1"/>
      <c r="M134" s="1"/>
      <c r="N134" s="1"/>
      <c r="O134" s="18"/>
      <c r="P134" s="1"/>
      <c r="Q134" s="1"/>
      <c r="R134" s="1"/>
      <c r="S134" s="4" t="str">
        <f t="shared" si="13"/>
        <v> 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26">
        <f t="shared" si="14"/>
      </c>
      <c r="B135" s="23"/>
      <c r="C135" s="23"/>
      <c r="D135" s="24"/>
      <c r="E135" s="25"/>
      <c r="F135" s="25"/>
      <c r="G135" s="32"/>
      <c r="H135" s="16" t="str">
        <f t="shared" si="11"/>
        <v>to snad ne!</v>
      </c>
      <c r="I135" s="1"/>
      <c r="J135" s="1"/>
      <c r="K135" s="1"/>
      <c r="L135" s="1"/>
      <c r="M135" s="1"/>
      <c r="N135" s="1"/>
      <c r="O135" s="18"/>
      <c r="P135" s="1"/>
      <c r="Q135" s="1"/>
      <c r="R135" s="1"/>
      <c r="S135" s="3" t="str">
        <f t="shared" si="13"/>
        <v> 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26">
        <f t="shared" si="14"/>
      </c>
      <c r="B136" s="23"/>
      <c r="C136" s="23"/>
      <c r="D136" s="24"/>
      <c r="E136" s="25"/>
      <c r="F136" s="25"/>
      <c r="G136" s="32"/>
      <c r="H136" s="16" t="str">
        <f t="shared" si="11"/>
        <v>to snad ne!</v>
      </c>
      <c r="I136" s="1"/>
      <c r="J136" s="1"/>
      <c r="K136" s="1"/>
      <c r="L136" s="1"/>
      <c r="M136" s="1"/>
      <c r="N136" s="1"/>
      <c r="O136" s="18"/>
      <c r="P136" s="1"/>
      <c r="Q136" s="1"/>
      <c r="R136" s="1"/>
      <c r="S136" s="4" t="str">
        <f t="shared" si="13"/>
        <v> 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26">
        <f t="shared" si="14"/>
      </c>
      <c r="B137" s="23"/>
      <c r="C137" s="23"/>
      <c r="D137" s="24"/>
      <c r="E137" s="25"/>
      <c r="F137" s="25"/>
      <c r="G137" s="32"/>
      <c r="H137" s="16" t="str">
        <f t="shared" si="11"/>
        <v>to snad ne!</v>
      </c>
      <c r="I137" s="1"/>
      <c r="J137" s="1"/>
      <c r="K137" s="1"/>
      <c r="L137" s="1"/>
      <c r="M137" s="1"/>
      <c r="N137" s="1"/>
      <c r="O137" s="18"/>
      <c r="P137" s="1"/>
      <c r="Q137" s="1"/>
      <c r="R137" s="1"/>
      <c r="S137" s="3" t="str">
        <f t="shared" si="13"/>
        <v> 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26">
        <f t="shared" si="14"/>
      </c>
      <c r="B138" s="23"/>
      <c r="C138" s="23"/>
      <c r="D138" s="24"/>
      <c r="E138" s="25"/>
      <c r="F138" s="25"/>
      <c r="G138" s="32"/>
      <c r="H138" s="16" t="str">
        <f t="shared" si="11"/>
        <v>to snad ne!</v>
      </c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4" t="str">
        <f t="shared" si="13"/>
        <v> 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26">
        <f t="shared" si="14"/>
      </c>
      <c r="B139" s="23"/>
      <c r="C139" s="23"/>
      <c r="D139" s="24"/>
      <c r="E139" s="25"/>
      <c r="F139" s="25"/>
      <c r="G139" s="32"/>
      <c r="H139" s="16" t="str">
        <f t="shared" si="11"/>
        <v>to snad ne!</v>
      </c>
      <c r="I139" s="1"/>
      <c r="J139" s="1"/>
      <c r="K139" s="1"/>
      <c r="L139" s="1"/>
      <c r="M139" s="1"/>
      <c r="N139" s="1"/>
      <c r="O139" s="18"/>
      <c r="P139" s="1"/>
      <c r="Q139" s="1"/>
      <c r="R139" s="1"/>
      <c r="S139" s="3" t="str">
        <f t="shared" si="13"/>
        <v> 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>
      <c r="A140" s="26">
        <f t="shared" si="14"/>
      </c>
      <c r="B140" s="23"/>
      <c r="C140" s="23"/>
      <c r="D140" s="24"/>
      <c r="E140" s="25"/>
      <c r="F140" s="25"/>
      <c r="G140" s="32"/>
      <c r="H140" s="16" t="str">
        <f t="shared" si="11"/>
        <v>to snad ne!</v>
      </c>
      <c r="I140" s="1"/>
      <c r="J140" s="1"/>
      <c r="K140" s="1"/>
      <c r="L140" s="1"/>
      <c r="M140" s="1"/>
      <c r="N140" s="1"/>
      <c r="O140" s="18"/>
      <c r="P140" s="1"/>
      <c r="Q140" s="1"/>
      <c r="R140" s="1"/>
      <c r="S140" s="4" t="str">
        <f t="shared" si="13"/>
        <v> 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>
      <c r="A141" s="26">
        <f t="shared" si="14"/>
      </c>
      <c r="B141" s="23"/>
      <c r="C141" s="23"/>
      <c r="D141" s="24"/>
      <c r="E141" s="25"/>
      <c r="F141" s="25"/>
      <c r="G141" s="32"/>
      <c r="H141" s="16" t="str">
        <f t="shared" si="11"/>
        <v>to snad ne!</v>
      </c>
      <c r="I141" s="1"/>
      <c r="J141" s="1"/>
      <c r="K141" s="1"/>
      <c r="L141" s="1"/>
      <c r="M141" s="1"/>
      <c r="N141" s="1"/>
      <c r="O141" s="18"/>
      <c r="P141" s="1"/>
      <c r="Q141" s="1"/>
      <c r="R141" s="1"/>
      <c r="S141" s="3" t="str">
        <f t="shared" si="13"/>
        <v> 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>
      <c r="A142" s="26">
        <f t="shared" si="14"/>
      </c>
      <c r="B142" s="23"/>
      <c r="C142" s="23"/>
      <c r="D142" s="24"/>
      <c r="E142" s="25"/>
      <c r="F142" s="25"/>
      <c r="G142" s="32"/>
      <c r="H142" s="16" t="str">
        <f t="shared" si="11"/>
        <v>to snad ne!</v>
      </c>
      <c r="I142" s="1"/>
      <c r="J142" s="1"/>
      <c r="K142" s="1"/>
      <c r="L142" s="1"/>
      <c r="M142" s="1"/>
      <c r="N142" s="1"/>
      <c r="O142" s="18"/>
      <c r="P142" s="1"/>
      <c r="Q142" s="1"/>
      <c r="R142" s="1"/>
      <c r="S142" s="4" t="str">
        <f t="shared" si="13"/>
        <v> 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>
      <c r="A143" s="26">
        <f t="shared" si="14"/>
      </c>
      <c r="B143" s="23"/>
      <c r="C143" s="23"/>
      <c r="D143" s="24"/>
      <c r="E143" s="25"/>
      <c r="F143" s="25"/>
      <c r="G143" s="32"/>
      <c r="H143" s="16" t="str">
        <f t="shared" si="11"/>
        <v>to snad ne!</v>
      </c>
      <c r="I143" s="1"/>
      <c r="J143" s="1"/>
      <c r="K143" s="1"/>
      <c r="L143" s="1"/>
      <c r="M143" s="1"/>
      <c r="N143" s="1"/>
      <c r="O143" s="18"/>
      <c r="P143" s="1"/>
      <c r="Q143" s="1"/>
      <c r="R143" s="1"/>
      <c r="S143" s="3" t="str">
        <f t="shared" si="13"/>
        <v> 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>
      <c r="A144" s="26">
        <f t="shared" si="14"/>
      </c>
      <c r="B144" s="23"/>
      <c r="C144" s="23"/>
      <c r="D144" s="24"/>
      <c r="E144" s="25"/>
      <c r="F144" s="25"/>
      <c r="G144" s="32"/>
      <c r="H144" s="16" t="str">
        <f t="shared" si="11"/>
        <v>to snad ne!</v>
      </c>
      <c r="I144" s="1"/>
      <c r="J144" s="1"/>
      <c r="K144" s="1"/>
      <c r="L144" s="1"/>
      <c r="M144" s="1"/>
      <c r="N144" s="1"/>
      <c r="O144" s="18"/>
      <c r="P144" s="1"/>
      <c r="Q144" s="1"/>
      <c r="R144" s="1"/>
      <c r="S144" s="4" t="str">
        <f t="shared" si="13"/>
        <v> 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>
      <c r="A145" s="26">
        <f t="shared" si="14"/>
      </c>
      <c r="B145" s="23"/>
      <c r="C145" s="23"/>
      <c r="D145" s="24"/>
      <c r="E145" s="25"/>
      <c r="F145" s="25"/>
      <c r="G145" s="32"/>
      <c r="H145" s="16" t="str">
        <f t="shared" si="11"/>
        <v>to snad ne!</v>
      </c>
      <c r="I145" s="1"/>
      <c r="J145" s="1"/>
      <c r="K145" s="1"/>
      <c r="L145" s="1"/>
      <c r="M145" s="1"/>
      <c r="N145" s="1"/>
      <c r="O145" s="18"/>
      <c r="P145" s="1"/>
      <c r="Q145" s="1"/>
      <c r="R145" s="1"/>
      <c r="S145" s="3" t="str">
        <f t="shared" si="13"/>
        <v> 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>
      <c r="A146" s="26">
        <f t="shared" si="14"/>
      </c>
      <c r="B146" s="23"/>
      <c r="C146" s="23"/>
      <c r="D146" s="24"/>
      <c r="E146" s="25"/>
      <c r="F146" s="25"/>
      <c r="G146" s="32"/>
      <c r="H146" s="16" t="str">
        <f t="shared" si="11"/>
        <v>to snad ne!</v>
      </c>
      <c r="I146" s="1"/>
      <c r="J146" s="1"/>
      <c r="K146" s="1"/>
      <c r="L146" s="1"/>
      <c r="M146" s="1"/>
      <c r="N146" s="1"/>
      <c r="O146" s="18"/>
      <c r="P146" s="1"/>
      <c r="Q146" s="1"/>
      <c r="R146" s="1"/>
      <c r="S146" s="4" t="str">
        <f t="shared" si="13"/>
        <v> 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>
      <c r="A147" s="26">
        <f t="shared" si="14"/>
      </c>
      <c r="B147" s="23"/>
      <c r="C147" s="23"/>
      <c r="D147" s="24"/>
      <c r="E147" s="25"/>
      <c r="F147" s="25"/>
      <c r="G147" s="32"/>
      <c r="H147" s="16" t="str">
        <f t="shared" si="11"/>
        <v>to snad ne!</v>
      </c>
      <c r="I147" s="1"/>
      <c r="J147" s="1"/>
      <c r="K147" s="1"/>
      <c r="L147" s="1"/>
      <c r="M147" s="1"/>
      <c r="N147" s="1"/>
      <c r="O147" s="18"/>
      <c r="P147" s="1"/>
      <c r="Q147" s="1"/>
      <c r="R147" s="1"/>
      <c r="S147" s="3" t="str">
        <f t="shared" si="13"/>
        <v> 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>
      <c r="A148" s="26">
        <f t="shared" si="14"/>
      </c>
      <c r="B148" s="23"/>
      <c r="C148" s="23"/>
      <c r="D148" s="24"/>
      <c r="E148" s="25"/>
      <c r="F148" s="25"/>
      <c r="G148" s="32"/>
      <c r="H148" s="16" t="str">
        <f t="shared" si="11"/>
        <v>to snad ne!</v>
      </c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4" t="str">
        <f t="shared" si="13"/>
        <v> 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>
      <c r="A149" s="26">
        <f t="shared" si="14"/>
      </c>
      <c r="B149" s="23"/>
      <c r="C149" s="23"/>
      <c r="D149" s="24"/>
      <c r="E149" s="25"/>
      <c r="F149" s="25"/>
      <c r="G149" s="32"/>
      <c r="H149" s="16" t="str">
        <f t="shared" si="11"/>
        <v>to snad ne!</v>
      </c>
      <c r="I149" s="1"/>
      <c r="J149" s="1"/>
      <c r="K149" s="1"/>
      <c r="L149" s="1"/>
      <c r="M149" s="1"/>
      <c r="N149" s="1"/>
      <c r="O149" s="18"/>
      <c r="P149" s="1"/>
      <c r="Q149" s="1"/>
      <c r="R149" s="1"/>
      <c r="S149" s="3" t="str">
        <f t="shared" si="13"/>
        <v> 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>
      <c r="A150" s="26">
        <f t="shared" si="14"/>
      </c>
      <c r="B150" s="23"/>
      <c r="C150" s="23"/>
      <c r="D150" s="24"/>
      <c r="E150" s="25"/>
      <c r="F150" s="25"/>
      <c r="G150" s="32"/>
      <c r="H150" s="16" t="str">
        <f t="shared" si="11"/>
        <v>to snad ne!</v>
      </c>
      <c r="I150" s="1"/>
      <c r="J150" s="1"/>
      <c r="K150" s="1"/>
      <c r="L150" s="1"/>
      <c r="M150" s="1"/>
      <c r="N150" s="1"/>
      <c r="O150" s="18"/>
      <c r="P150" s="1"/>
      <c r="Q150" s="1"/>
      <c r="R150" s="1"/>
      <c r="S150" s="4" t="str">
        <f t="shared" si="13"/>
        <v> 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>
      <c r="A151" s="26">
        <f t="shared" si="14"/>
      </c>
      <c r="B151" s="23"/>
      <c r="C151" s="23"/>
      <c r="D151" s="24"/>
      <c r="E151" s="25"/>
      <c r="F151" s="25"/>
      <c r="G151" s="32"/>
      <c r="H151" s="16" t="str">
        <f t="shared" si="11"/>
        <v>to snad ne!</v>
      </c>
      <c r="I151" s="1"/>
      <c r="J151" s="1"/>
      <c r="K151" s="1"/>
      <c r="L151" s="1"/>
      <c r="M151" s="1"/>
      <c r="N151" s="1"/>
      <c r="O151" s="18"/>
      <c r="P151" s="1"/>
      <c r="Q151" s="1"/>
      <c r="R151" s="1"/>
      <c r="S151" s="3" t="str">
        <f t="shared" si="13"/>
        <v> 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27">
        <f t="shared" si="14"/>
      </c>
      <c r="B152" s="28"/>
      <c r="C152" s="28"/>
      <c r="D152" s="29"/>
      <c r="E152" s="30"/>
      <c r="F152" s="30"/>
      <c r="G152" s="33"/>
      <c r="H152" s="31" t="str">
        <f t="shared" si="11"/>
        <v>to snad ne!</v>
      </c>
      <c r="I152" s="1"/>
      <c r="J152" s="1"/>
      <c r="K152" s="1"/>
      <c r="L152" s="1"/>
      <c r="M152" s="1"/>
      <c r="N152" s="1"/>
      <c r="O152" s="18"/>
      <c r="P152" s="1"/>
      <c r="Q152" s="1"/>
      <c r="R152" s="1"/>
      <c r="S152" s="7" t="str">
        <f t="shared" si="13"/>
        <v> 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</sheetData>
  <sheetProtection sheet="1" objects="1" scenarios="1" formatCells="0" formatColumns="0" formatRows="0" selectLockedCells="1" sort="0"/>
  <mergeCells count="2">
    <mergeCell ref="K6:M6"/>
    <mergeCell ref="A1:H1"/>
  </mergeCells>
  <conditionalFormatting sqref="B3:B152">
    <cfRule type="containsText" priority="2" dxfId="0" operator="containsText" text=" ">
      <formula>NOT(ISERROR(SEARCH(" ",B3)))</formula>
    </cfRule>
  </conditionalFormatting>
  <conditionalFormatting sqref="H3:H152">
    <cfRule type="containsText" priority="1" dxfId="1" operator="containsText" text="to snad ne!">
      <formula>NOT(ISERROR(SEARCH("to snad ne!",H3)))</formula>
    </cfRule>
  </conditionalFormatting>
  <printOptions horizontalCentered="1"/>
  <pageMargins left="0.11811023622047245" right="0.15748031496062992" top="0.34" bottom="0.17" header="0.17" footer="0.22"/>
  <pageSetup fitToHeight="1" fitToWidth="1" horizontalDpi="600" verticalDpi="600" orientation="portrait" paperSize="9" scale="78" r:id="rId2"/>
  <headerFooter alignWithMargins="0">
    <oddHeader>&amp;C&amp;P/&amp;N&amp;R&amp;D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A1:AO134"/>
  <sheetViews>
    <sheetView showGridLines="0" zoomScale="130" zoomScaleNormal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9" s="41" customFormat="1" ht="18.75" customHeight="1">
      <c r="A5" s="121">
        <v>91</v>
      </c>
      <c r="B5" s="122">
        <v>1</v>
      </c>
      <c r="C5" s="128" t="str">
        <f>'Startovní listina'!G10</f>
        <v>E</v>
      </c>
      <c r="D5" s="128">
        <f>'Startovní listina'!B10</f>
        <v>6</v>
      </c>
      <c r="E5" s="129" t="str">
        <f>'Startovní listina'!C10</f>
        <v>Holý</v>
      </c>
      <c r="F5" s="129" t="str">
        <f>'Startovní listina'!D10</f>
        <v>Josef</v>
      </c>
      <c r="G5" s="129">
        <f>'Startovní listina'!E10</f>
        <v>1941</v>
      </c>
      <c r="H5" s="129" t="str">
        <f>'Startovní listina'!F10</f>
        <v>Moravská Slávia Brno</v>
      </c>
      <c r="I5" s="130">
        <v>0.1360648148148148</v>
      </c>
    </row>
    <row r="6" spans="1:9" s="41" customFormat="1" ht="18.75" customHeight="1">
      <c r="A6" s="121">
        <v>92</v>
      </c>
      <c r="B6" s="122">
        <v>2</v>
      </c>
      <c r="C6" s="128" t="str">
        <f>'Startovní listina'!G12</f>
        <v>E</v>
      </c>
      <c r="D6" s="128">
        <f>'Startovní listina'!B12</f>
        <v>8</v>
      </c>
      <c r="E6" s="129" t="str">
        <f>'Startovní listina'!C12</f>
        <v>Hrubý</v>
      </c>
      <c r="F6" s="129" t="str">
        <f>'Startovní listina'!D12</f>
        <v>Milan</v>
      </c>
      <c r="G6" s="129">
        <f>'Startovní listina'!E12</f>
        <v>1938</v>
      </c>
      <c r="H6" s="129" t="str">
        <f>'Startovní listina'!F12</f>
        <v>Blansko </v>
      </c>
      <c r="I6" s="130">
        <v>0.14741898148148147</v>
      </c>
    </row>
    <row r="7" spans="1:9" s="41" customFormat="1" ht="12.75">
      <c r="A7" s="69">
        <f>IF('Výsledková listina E'!D7&lt;&gt;"",#REF!+1,"")</f>
      </c>
      <c r="B7" s="74"/>
      <c r="C7" s="70">
        <f>'Startovní listina'!G97</f>
      </c>
      <c r="D7" s="70">
        <f>'Startovní listina'!B97</f>
      </c>
      <c r="E7" s="71">
        <f>'Startovní listina'!C97</f>
      </c>
      <c r="F7" s="71">
        <f>'Startovní listina'!D97</f>
      </c>
      <c r="G7" s="71">
        <f>'Startovní listina'!E97</f>
      </c>
      <c r="H7" s="71">
        <f>'Startovní listina'!F97</f>
      </c>
      <c r="I7" s="76"/>
    </row>
    <row r="8" spans="1:9" s="41" customFormat="1" ht="12.75">
      <c r="A8" s="69">
        <f>IF('Výsledková listina E'!D8&lt;&gt;"",A7+1,"")</f>
      </c>
      <c r="B8" s="74"/>
      <c r="C8" s="70">
        <f>'Startovní listina'!G98</f>
      </c>
      <c r="D8" s="70">
        <f>'Startovní listina'!B98</f>
      </c>
      <c r="E8" s="71">
        <f>'Startovní listina'!C98</f>
      </c>
      <c r="F8" s="71">
        <f>'Startovní listina'!D98</f>
      </c>
      <c r="G8" s="71">
        <f>'Startovní listina'!E98</f>
      </c>
      <c r="H8" s="71">
        <f>'Startovní listina'!F98</f>
      </c>
      <c r="I8" s="76"/>
    </row>
    <row r="9" spans="1:9" s="41" customFormat="1" ht="12.75">
      <c r="A9" s="69">
        <f>IF('Výsledková listina E'!D9&lt;&gt;"",A8+1,"")</f>
      </c>
      <c r="B9" s="74"/>
      <c r="C9" s="70">
        <f>'Startovní listina'!G99</f>
      </c>
      <c r="D9" s="70">
        <f>'Startovní listina'!B99</f>
      </c>
      <c r="E9" s="71">
        <f>'Startovní listina'!C99</f>
      </c>
      <c r="F9" s="71">
        <f>'Startovní listina'!D99</f>
      </c>
      <c r="G9" s="71">
        <f>'Startovní listina'!E99</f>
      </c>
      <c r="H9" s="71">
        <f>'Startovní listina'!F99</f>
      </c>
      <c r="I9" s="76"/>
    </row>
    <row r="10" spans="1:9" s="41" customFormat="1" ht="12.75">
      <c r="A10" s="69">
        <f>IF('Výsledková listina E'!D10&lt;&gt;"",A9+1,"")</f>
      </c>
      <c r="B10" s="74"/>
      <c r="C10" s="70">
        <f>'Startovní listina'!G100</f>
      </c>
      <c r="D10" s="70">
        <f>'Startovní listina'!B100</f>
      </c>
      <c r="E10" s="71">
        <f>'Startovní listina'!C100</f>
      </c>
      <c r="F10" s="71">
        <f>'Startovní listina'!D100</f>
      </c>
      <c r="G10" s="71">
        <f>'Startovní listina'!E100</f>
      </c>
      <c r="H10" s="71">
        <f>'Startovní listina'!F100</f>
      </c>
      <c r="I10" s="76"/>
    </row>
    <row r="11" spans="1:9" s="41" customFormat="1" ht="12.75">
      <c r="A11" s="69">
        <f>IF('Výsledková listina E'!D11&lt;&gt;"",A10+1,"")</f>
      </c>
      <c r="B11" s="74"/>
      <c r="C11" s="70">
        <f>'Startovní listina'!G101</f>
      </c>
      <c r="D11" s="70">
        <f>'Startovní listina'!B101</f>
      </c>
      <c r="E11" s="71">
        <f>'Startovní listina'!C101</f>
      </c>
      <c r="F11" s="71">
        <f>'Startovní listina'!D101</f>
      </c>
      <c r="G11" s="71">
        <f>'Startovní listina'!E101</f>
      </c>
      <c r="H11" s="71">
        <f>'Startovní listina'!F101</f>
      </c>
      <c r="I11" s="76"/>
    </row>
    <row r="12" spans="1:9" s="41" customFormat="1" ht="12.75">
      <c r="A12" s="69">
        <f>IF('Výsledková listina E'!D12&lt;&gt;"",A11+1,"")</f>
      </c>
      <c r="B12" s="74"/>
      <c r="C12" s="70">
        <f>'Startovní listina'!G102</f>
      </c>
      <c r="D12" s="70">
        <f>'Startovní listina'!B102</f>
      </c>
      <c r="E12" s="71">
        <f>'Startovní listina'!C102</f>
      </c>
      <c r="F12" s="71">
        <f>'Startovní listina'!D102</f>
      </c>
      <c r="G12" s="71">
        <f>'Startovní listina'!E102</f>
      </c>
      <c r="H12" s="71">
        <f>'Startovní listina'!F102</f>
      </c>
      <c r="I12" s="76"/>
    </row>
    <row r="13" spans="1:9" s="41" customFormat="1" ht="12.75">
      <c r="A13" s="69">
        <f>IF('Výsledková listina E'!D13&lt;&gt;"",A12+1,"")</f>
      </c>
      <c r="B13" s="74"/>
      <c r="C13" s="70">
        <f>'Startovní listina'!G103</f>
      </c>
      <c r="D13" s="70">
        <f>'Startovní listina'!B103</f>
      </c>
      <c r="E13" s="71">
        <f>'Startovní listina'!C103</f>
      </c>
      <c r="F13" s="71">
        <f>'Startovní listina'!D103</f>
      </c>
      <c r="G13" s="71">
        <f>'Startovní listina'!E103</f>
      </c>
      <c r="H13" s="71">
        <f>'Startovní listina'!F103</f>
      </c>
      <c r="I13" s="76"/>
    </row>
    <row r="14" spans="1:9" s="41" customFormat="1" ht="12.75">
      <c r="A14" s="69">
        <f>IF('Výsledková listina E'!D14&lt;&gt;"",A13+1,"")</f>
      </c>
      <c r="B14" s="74"/>
      <c r="C14" s="70">
        <f>'Startovní listina'!G104</f>
      </c>
      <c r="D14" s="70">
        <f>'Startovní listina'!B104</f>
      </c>
      <c r="E14" s="71">
        <f>'Startovní listina'!C104</f>
      </c>
      <c r="F14" s="71">
        <f>'Startovní listina'!D104</f>
      </c>
      <c r="G14" s="71">
        <f>'Startovní listina'!E104</f>
      </c>
      <c r="H14" s="71">
        <f>'Startovní listina'!F104</f>
      </c>
      <c r="I14" s="76"/>
    </row>
    <row r="15" spans="1:9" s="41" customFormat="1" ht="12.75">
      <c r="A15" s="69">
        <f>IF('Výsledková listina E'!D15&lt;&gt;"",A14+1,"")</f>
      </c>
      <c r="B15" s="74"/>
      <c r="C15" s="70">
        <f>'Startovní listina'!G105</f>
      </c>
      <c r="D15" s="70">
        <f>'Startovní listina'!B105</f>
      </c>
      <c r="E15" s="71">
        <f>'Startovní listina'!C105</f>
      </c>
      <c r="F15" s="71">
        <f>'Startovní listina'!D105</f>
      </c>
      <c r="G15" s="71">
        <f>'Startovní listina'!E105</f>
      </c>
      <c r="H15" s="71">
        <f>'Startovní listina'!F105</f>
      </c>
      <c r="I15" s="76"/>
    </row>
    <row r="16" spans="1:9" s="41" customFormat="1" ht="12.75">
      <c r="A16" s="69">
        <f>IF('Výsledková listina E'!D16&lt;&gt;"",A15+1,"")</f>
      </c>
      <c r="B16" s="74"/>
      <c r="C16" s="70">
        <f>'Startovní listina'!G106</f>
      </c>
      <c r="D16" s="70">
        <f>'Startovní listina'!B106</f>
      </c>
      <c r="E16" s="71">
        <f>'Startovní listina'!C106</f>
      </c>
      <c r="F16" s="71">
        <f>'Startovní listina'!D106</f>
      </c>
      <c r="G16" s="71">
        <f>'Startovní listina'!E106</f>
      </c>
      <c r="H16" s="71">
        <f>'Startovní listina'!F106</f>
      </c>
      <c r="I16" s="76"/>
    </row>
    <row r="17" spans="1:9" s="41" customFormat="1" ht="12.75">
      <c r="A17" s="69">
        <f>IF('Výsledková listina E'!D17&lt;&gt;"",A16+1,"")</f>
      </c>
      <c r="B17" s="74"/>
      <c r="C17" s="70">
        <f>'Startovní listina'!G107</f>
      </c>
      <c r="D17" s="70">
        <f>'Startovní listina'!B107</f>
      </c>
      <c r="E17" s="71">
        <f>'Startovní listina'!C107</f>
      </c>
      <c r="F17" s="71">
        <f>'Startovní listina'!D107</f>
      </c>
      <c r="G17" s="71">
        <f>'Startovní listina'!E107</f>
      </c>
      <c r="H17" s="71">
        <f>'Startovní listina'!F107</f>
      </c>
      <c r="I17" s="76"/>
    </row>
    <row r="18" spans="1:9" s="41" customFormat="1" ht="12.75">
      <c r="A18" s="69">
        <f>IF('Výsledková listina E'!D18&lt;&gt;"",A17+1,"")</f>
      </c>
      <c r="B18" s="74"/>
      <c r="C18" s="70">
        <f>'Startovní listina'!G108</f>
      </c>
      <c r="D18" s="70">
        <f>'Startovní listina'!B108</f>
      </c>
      <c r="E18" s="71">
        <f>'Startovní listina'!C108</f>
      </c>
      <c r="F18" s="71">
        <f>'Startovní listina'!D108</f>
      </c>
      <c r="G18" s="71">
        <f>'Startovní listina'!E108</f>
      </c>
      <c r="H18" s="71">
        <f>'Startovní listina'!F108</f>
      </c>
      <c r="I18" s="76"/>
    </row>
    <row r="19" spans="1:9" s="41" customFormat="1" ht="12.75">
      <c r="A19" s="69">
        <f>IF('Výsledková listina E'!D19&lt;&gt;"",A18+1,"")</f>
      </c>
      <c r="B19" s="74"/>
      <c r="C19" s="70">
        <f>'Startovní listina'!G109</f>
      </c>
      <c r="D19" s="70">
        <f>'Startovní listina'!B109</f>
      </c>
      <c r="E19" s="71">
        <f>'Startovní listina'!C109</f>
      </c>
      <c r="F19" s="71">
        <f>'Startovní listina'!D109</f>
      </c>
      <c r="G19" s="71">
        <f>'Startovní listina'!E109</f>
      </c>
      <c r="H19" s="71">
        <f>'Startovní listina'!F109</f>
      </c>
      <c r="I19" s="76"/>
    </row>
    <row r="20" spans="1:9" s="41" customFormat="1" ht="12.75">
      <c r="A20" s="69">
        <f>IF('Výsledková listina E'!D20&lt;&gt;"",A19+1,"")</f>
      </c>
      <c r="B20" s="74"/>
      <c r="C20" s="70">
        <f>'Startovní listina'!G110</f>
      </c>
      <c r="D20" s="70">
        <f>'Startovní listina'!B110</f>
      </c>
      <c r="E20" s="71">
        <f>'Startovní listina'!C110</f>
      </c>
      <c r="F20" s="71">
        <f>'Startovní listina'!D110</f>
      </c>
      <c r="G20" s="71">
        <f>'Startovní listina'!E110</f>
      </c>
      <c r="H20" s="71">
        <f>'Startovní listina'!F110</f>
      </c>
      <c r="I20" s="76"/>
    </row>
    <row r="21" spans="1:9" s="41" customFormat="1" ht="12.75">
      <c r="A21" s="69">
        <f>IF('Výsledková listina E'!D21&lt;&gt;"",A20+1,"")</f>
      </c>
      <c r="B21" s="74"/>
      <c r="C21" s="70">
        <f>'Startovní listina'!G111</f>
      </c>
      <c r="D21" s="70">
        <f>'Startovní listina'!B111</f>
      </c>
      <c r="E21" s="71">
        <f>'Startovní listina'!C111</f>
      </c>
      <c r="F21" s="71">
        <f>'Startovní listina'!D111</f>
      </c>
      <c r="G21" s="71">
        <f>'Startovní listina'!E111</f>
      </c>
      <c r="H21" s="71">
        <f>'Startovní listina'!F111</f>
      </c>
      <c r="I21" s="76"/>
    </row>
    <row r="22" spans="1:9" s="41" customFormat="1" ht="12.75">
      <c r="A22" s="69">
        <f>IF('Výsledková listina E'!D22&lt;&gt;"",A21+1,"")</f>
      </c>
      <c r="B22" s="74"/>
      <c r="C22" s="70">
        <f>'Startovní listina'!G112</f>
      </c>
      <c r="D22" s="70">
        <f>'Startovní listina'!B112</f>
      </c>
      <c r="E22" s="71">
        <f>'Startovní listina'!C112</f>
      </c>
      <c r="F22" s="71">
        <f>'Startovní listina'!D112</f>
      </c>
      <c r="G22" s="71">
        <f>'Startovní listina'!E112</f>
      </c>
      <c r="H22" s="71">
        <f>'Startovní listina'!F112</f>
      </c>
      <c r="I22" s="76"/>
    </row>
    <row r="23" spans="1:9" s="41" customFormat="1" ht="12.75">
      <c r="A23" s="69">
        <f>IF('Výsledková listina E'!D23&lt;&gt;"",A22+1,"")</f>
      </c>
      <c r="B23" s="74"/>
      <c r="C23" s="70">
        <f>'Startovní listina'!G113</f>
      </c>
      <c r="D23" s="70">
        <f>'Startovní listina'!B113</f>
      </c>
      <c r="E23" s="71">
        <f>'Startovní listina'!C113</f>
      </c>
      <c r="F23" s="71">
        <f>'Startovní listina'!D113</f>
      </c>
      <c r="G23" s="71">
        <f>'Startovní listina'!E113</f>
      </c>
      <c r="H23" s="71">
        <f>'Startovní listina'!F113</f>
      </c>
      <c r="I23" s="76"/>
    </row>
    <row r="24" spans="1:9" s="41" customFormat="1" ht="12.75">
      <c r="A24" s="69">
        <f>IF('Výsledková listina E'!D24&lt;&gt;"",A23+1,"")</f>
      </c>
      <c r="B24" s="74"/>
      <c r="C24" s="70">
        <f>'Startovní listina'!G114</f>
      </c>
      <c r="D24" s="70">
        <f>'Startovní listina'!B114</f>
      </c>
      <c r="E24" s="71">
        <f>'Startovní listina'!C114</f>
      </c>
      <c r="F24" s="71">
        <f>'Startovní listina'!D114</f>
      </c>
      <c r="G24" s="71">
        <f>'Startovní listina'!E114</f>
      </c>
      <c r="H24" s="71">
        <f>'Startovní listina'!F114</f>
      </c>
      <c r="I24" s="76"/>
    </row>
    <row r="25" spans="1:9" s="41" customFormat="1" ht="12.75">
      <c r="A25" s="69">
        <f>IF('Výsledková listina E'!D25&lt;&gt;"",A24+1,"")</f>
      </c>
      <c r="B25" s="74"/>
      <c r="C25" s="70">
        <f>'Startovní listina'!G115</f>
      </c>
      <c r="D25" s="70">
        <f>'Startovní listina'!B115</f>
      </c>
      <c r="E25" s="71">
        <f>'Startovní listina'!C115</f>
      </c>
      <c r="F25" s="71">
        <f>'Startovní listina'!D115</f>
      </c>
      <c r="G25" s="71">
        <f>'Startovní listina'!E115</f>
      </c>
      <c r="H25" s="71">
        <f>'Startovní listina'!F115</f>
      </c>
      <c r="I25" s="76"/>
    </row>
    <row r="26" spans="1:9" s="41" customFormat="1" ht="12.75">
      <c r="A26" s="69">
        <f>IF('Výsledková listina E'!D26&lt;&gt;"",A25+1,"")</f>
      </c>
      <c r="B26" s="74"/>
      <c r="C26" s="70">
        <f>'Startovní listina'!G116</f>
      </c>
      <c r="D26" s="70">
        <f>'Startovní listina'!B116</f>
      </c>
      <c r="E26" s="71">
        <f>'Startovní listina'!C116</f>
      </c>
      <c r="F26" s="71">
        <f>'Startovní listina'!D116</f>
      </c>
      <c r="G26" s="71">
        <f>'Startovní listina'!E116</f>
      </c>
      <c r="H26" s="71">
        <f>'Startovní listina'!F116</f>
      </c>
      <c r="I26" s="76"/>
    </row>
    <row r="27" spans="1:9" s="41" customFormat="1" ht="12.75">
      <c r="A27" s="69">
        <f>IF('Výsledková listina E'!D27&lt;&gt;"",A26+1,"")</f>
      </c>
      <c r="B27" s="74"/>
      <c r="C27" s="70">
        <f>'Startovní listina'!G117</f>
      </c>
      <c r="D27" s="70">
        <f>'Startovní listina'!B117</f>
      </c>
      <c r="E27" s="71">
        <f>'Startovní listina'!C117</f>
      </c>
      <c r="F27" s="71">
        <f>'Startovní listina'!D117</f>
      </c>
      <c r="G27" s="71">
        <f>'Startovní listina'!E117</f>
      </c>
      <c r="H27" s="71">
        <f>'Startovní listina'!F117</f>
      </c>
      <c r="I27" s="76"/>
    </row>
    <row r="28" spans="1:9" s="41" customFormat="1" ht="12.75">
      <c r="A28" s="69">
        <f>IF('Výsledková listina E'!D28&lt;&gt;"",A27+1,"")</f>
      </c>
      <c r="B28" s="74"/>
      <c r="C28" s="70">
        <f>'Startovní listina'!G118</f>
      </c>
      <c r="D28" s="70">
        <f>'Startovní listina'!B118</f>
      </c>
      <c r="E28" s="71">
        <f>'Startovní listina'!C118</f>
      </c>
      <c r="F28" s="71">
        <f>'Startovní listina'!D118</f>
      </c>
      <c r="G28" s="71">
        <f>'Startovní listina'!E118</f>
      </c>
      <c r="H28" s="71">
        <f>'Startovní listina'!F118</f>
      </c>
      <c r="I28" s="76"/>
    </row>
    <row r="29" spans="1:9" s="41" customFormat="1" ht="12.75">
      <c r="A29" s="69">
        <f>IF('Výsledková listina E'!D29&lt;&gt;"",A28+1,"")</f>
      </c>
      <c r="B29" s="74"/>
      <c r="C29" s="70">
        <f>'Startovní listina'!G119</f>
      </c>
      <c r="D29" s="70">
        <f>'Startovní listina'!B119</f>
      </c>
      <c r="E29" s="71">
        <f>'Startovní listina'!C119</f>
      </c>
      <c r="F29" s="71">
        <f>'Startovní listina'!D119</f>
      </c>
      <c r="G29" s="71">
        <f>'Startovní listina'!E119</f>
      </c>
      <c r="H29" s="71">
        <f>'Startovní listina'!F119</f>
      </c>
      <c r="I29" s="76"/>
    </row>
    <row r="30" spans="1:9" s="41" customFormat="1" ht="12.75">
      <c r="A30" s="69">
        <f>IF('Výsledková listina E'!D30&lt;&gt;"",A29+1,"")</f>
      </c>
      <c r="B30" s="74"/>
      <c r="C30" s="70">
        <f>'Startovní listina'!G120</f>
      </c>
      <c r="D30" s="70">
        <f>'Startovní listina'!B120</f>
      </c>
      <c r="E30" s="71">
        <f>'Startovní listina'!C120</f>
      </c>
      <c r="F30" s="71">
        <f>'Startovní listina'!D120</f>
      </c>
      <c r="G30" s="71">
        <f>'Startovní listina'!E120</f>
      </c>
      <c r="H30" s="71">
        <f>'Startovní listina'!F120</f>
      </c>
      <c r="I30" s="76"/>
    </row>
    <row r="31" spans="1:9" s="41" customFormat="1" ht="12.75">
      <c r="A31" s="69">
        <f>IF('Výsledková listina E'!D31&lt;&gt;"",A30+1,"")</f>
      </c>
      <c r="B31" s="74"/>
      <c r="C31" s="70">
        <f>'Startovní listina'!G121</f>
      </c>
      <c r="D31" s="70">
        <f>'Startovní listina'!B121</f>
      </c>
      <c r="E31" s="71">
        <f>'Startovní listina'!C121</f>
      </c>
      <c r="F31" s="71">
        <f>'Startovní listina'!D121</f>
      </c>
      <c r="G31" s="71">
        <f>'Startovní listina'!E121</f>
      </c>
      <c r="H31" s="71">
        <f>'Startovní listina'!F121</f>
      </c>
      <c r="I31" s="76"/>
    </row>
    <row r="32" spans="1:9" s="41" customFormat="1" ht="12.75">
      <c r="A32" s="69">
        <f>IF('Výsledková listina E'!D32&lt;&gt;"",A31+1,"")</f>
      </c>
      <c r="B32" s="74"/>
      <c r="C32" s="70">
        <f>'Startovní listina'!G122</f>
      </c>
      <c r="D32" s="70">
        <f>'Startovní listina'!B122</f>
      </c>
      <c r="E32" s="71">
        <f>'Startovní listina'!C122</f>
      </c>
      <c r="F32" s="71">
        <f>'Startovní listina'!D122</f>
      </c>
      <c r="G32" s="71">
        <f>'Startovní listina'!E122</f>
      </c>
      <c r="H32" s="71">
        <f>'Startovní listina'!F122</f>
      </c>
      <c r="I32" s="76"/>
    </row>
    <row r="33" spans="1:9" s="41" customFormat="1" ht="12.75">
      <c r="A33" s="69">
        <f>IF('Výsledková listina E'!D33&lt;&gt;"",A32+1,"")</f>
      </c>
      <c r="B33" s="74"/>
      <c r="C33" s="70">
        <f>'Startovní listina'!G123</f>
      </c>
      <c r="D33" s="70">
        <f>'Startovní listina'!B123</f>
      </c>
      <c r="E33" s="71">
        <f>'Startovní listina'!C123</f>
      </c>
      <c r="F33" s="71">
        <f>'Startovní listina'!D123</f>
      </c>
      <c r="G33" s="71">
        <f>'Startovní listina'!E123</f>
      </c>
      <c r="H33" s="71">
        <f>'Startovní listina'!F123</f>
      </c>
      <c r="I33" s="76"/>
    </row>
    <row r="34" spans="1:9" s="41" customFormat="1" ht="12.75">
      <c r="A34" s="69">
        <f>IF('Výsledková listina E'!D34&lt;&gt;"",A33+1,"")</f>
      </c>
      <c r="B34" s="74"/>
      <c r="C34" s="70">
        <f>'Startovní listina'!G124</f>
      </c>
      <c r="D34" s="70">
        <f>'Startovní listina'!B124</f>
      </c>
      <c r="E34" s="71">
        <f>'Startovní listina'!C124</f>
      </c>
      <c r="F34" s="71">
        <f>'Startovní listina'!D124</f>
      </c>
      <c r="G34" s="71">
        <f>'Startovní listina'!E124</f>
      </c>
      <c r="H34" s="71">
        <f>'Startovní listina'!F124</f>
      </c>
      <c r="I34" s="76"/>
    </row>
    <row r="35" spans="1:9" s="41" customFormat="1" ht="12.75">
      <c r="A35" s="69">
        <f>IF('Výsledková listina E'!D35&lt;&gt;"",A34+1,"")</f>
      </c>
      <c r="B35" s="74"/>
      <c r="C35" s="70">
        <f>'Startovní listina'!G125</f>
      </c>
      <c r="D35" s="70">
        <f>'Startovní listina'!B125</f>
      </c>
      <c r="E35" s="71">
        <f>'Startovní listina'!C125</f>
      </c>
      <c r="F35" s="71">
        <f>'Startovní listina'!D125</f>
      </c>
      <c r="G35" s="71">
        <f>'Startovní listina'!E125</f>
      </c>
      <c r="H35" s="71">
        <f>'Startovní listina'!F125</f>
      </c>
      <c r="I35" s="76"/>
    </row>
    <row r="36" spans="1:9" s="41" customFormat="1" ht="12.75">
      <c r="A36" s="69">
        <f>IF('Výsledková listina E'!D36&lt;&gt;"",A35+1,"")</f>
      </c>
      <c r="B36" s="74"/>
      <c r="C36" s="70">
        <f>'Startovní listina'!G126</f>
      </c>
      <c r="D36" s="70">
        <f>'Startovní listina'!B126</f>
      </c>
      <c r="E36" s="71">
        <f>'Startovní listina'!C126</f>
      </c>
      <c r="F36" s="71">
        <f>'Startovní listina'!D126</f>
      </c>
      <c r="G36" s="71">
        <f>'Startovní listina'!E126</f>
      </c>
      <c r="H36" s="71">
        <f>'Startovní listina'!F126</f>
      </c>
      <c r="I36" s="76"/>
    </row>
    <row r="37" spans="1:9" s="41" customFormat="1" ht="12.75">
      <c r="A37" s="69">
        <f>IF('Výsledková listina E'!D37&lt;&gt;"",A36+1,"")</f>
      </c>
      <c r="B37" s="74"/>
      <c r="C37" s="70">
        <f>'Startovní listina'!G127</f>
      </c>
      <c r="D37" s="70">
        <f>'Startovní listina'!B127</f>
      </c>
      <c r="E37" s="71">
        <f>'Startovní listina'!C127</f>
      </c>
      <c r="F37" s="71">
        <f>'Startovní listina'!D127</f>
      </c>
      <c r="G37" s="71">
        <f>'Startovní listina'!E127</f>
      </c>
      <c r="H37" s="71">
        <f>'Startovní listina'!F127</f>
      </c>
      <c r="I37" s="76"/>
    </row>
    <row r="38" spans="1:9" s="41" customFormat="1" ht="12.75">
      <c r="A38" s="69">
        <f>IF('Výsledková listina E'!D38&lt;&gt;"",A37+1,"")</f>
      </c>
      <c r="B38" s="74"/>
      <c r="C38" s="70">
        <f>'Startovní listina'!G128</f>
      </c>
      <c r="D38" s="70">
        <f>'Startovní listina'!B128</f>
      </c>
      <c r="E38" s="71">
        <f>'Startovní listina'!C128</f>
      </c>
      <c r="F38" s="71">
        <f>'Startovní listina'!D128</f>
      </c>
      <c r="G38" s="71">
        <f>'Startovní listina'!E128</f>
      </c>
      <c r="H38" s="71">
        <f>'Startovní listina'!F128</f>
      </c>
      <c r="I38" s="76"/>
    </row>
    <row r="39" spans="1:9" ht="12.75">
      <c r="A39" s="69">
        <f>IF('Výsledková listina E'!D39&lt;&gt;"",A38+1,"")</f>
      </c>
      <c r="B39" s="74"/>
      <c r="C39" s="70">
        <f>'Startovní listina'!G129</f>
      </c>
      <c r="D39" s="70">
        <f>'Startovní listina'!B129</f>
      </c>
      <c r="E39" s="71">
        <f>'Startovní listina'!C129</f>
      </c>
      <c r="F39" s="71">
        <f>'Startovní listina'!D129</f>
      </c>
      <c r="G39" s="71">
        <f>'Startovní listina'!E129</f>
      </c>
      <c r="H39" s="71">
        <f>'Startovní listina'!F129</f>
      </c>
      <c r="I39" s="76"/>
    </row>
    <row r="40" spans="1:9" ht="12.75">
      <c r="A40" s="69">
        <f>IF('Výsledková listina E'!D40&lt;&gt;"",A39+1,"")</f>
      </c>
      <c r="B40" s="74"/>
      <c r="C40" s="70">
        <f>'Startovní listina'!G130</f>
      </c>
      <c r="D40" s="70">
        <f>'Startovní listina'!B130</f>
      </c>
      <c r="E40" s="71">
        <f>'Startovní listina'!C130</f>
      </c>
      <c r="F40" s="71">
        <f>'Startovní listina'!D130</f>
      </c>
      <c r="G40" s="71">
        <f>'Startovní listina'!E130</f>
      </c>
      <c r="H40" s="71">
        <f>'Startovní listina'!F130</f>
      </c>
      <c r="I40" s="76"/>
    </row>
    <row r="41" spans="1:9" ht="12.75">
      <c r="A41" s="69">
        <f>IF('Výsledková listina E'!D41&lt;&gt;"",A40+1,"")</f>
      </c>
      <c r="B41" s="74"/>
      <c r="C41" s="70">
        <f>'Startovní listina'!G131</f>
      </c>
      <c r="D41" s="70">
        <f>'Startovní listina'!B131</f>
      </c>
      <c r="E41" s="71">
        <f>'Startovní listina'!C131</f>
      </c>
      <c r="F41" s="71">
        <f>'Startovní listina'!D131</f>
      </c>
      <c r="G41" s="71">
        <f>'Startovní listina'!E131</f>
      </c>
      <c r="H41" s="71">
        <f>'Startovní listina'!F131</f>
      </c>
      <c r="I41" s="76"/>
    </row>
    <row r="42" spans="1:9" ht="12.75">
      <c r="A42" s="69">
        <f>IF('Výsledková listina E'!D42&lt;&gt;"",A41+1,"")</f>
      </c>
      <c r="B42" s="74"/>
      <c r="C42" s="70">
        <f>'Startovní listina'!G132</f>
      </c>
      <c r="D42" s="70">
        <f>'Startovní listina'!B132</f>
      </c>
      <c r="E42" s="71">
        <f>'Startovní listina'!C132</f>
      </c>
      <c r="F42" s="71">
        <f>'Startovní listina'!D132</f>
      </c>
      <c r="G42" s="71">
        <f>'Startovní listina'!E132</f>
      </c>
      <c r="H42" s="71">
        <f>'Startovní listina'!F132</f>
      </c>
      <c r="I42" s="76"/>
    </row>
    <row r="43" spans="1:9" ht="12.75">
      <c r="A43" s="69">
        <f>IF('Výsledková listina E'!D43&lt;&gt;"",A42+1,"")</f>
      </c>
      <c r="B43" s="74"/>
      <c r="C43" s="70">
        <f>'Startovní listina'!G133</f>
      </c>
      <c r="D43" s="70">
        <f>'Startovní listina'!B133</f>
      </c>
      <c r="E43" s="71">
        <f>'Startovní listina'!C133</f>
      </c>
      <c r="F43" s="71">
        <f>'Startovní listina'!D133</f>
      </c>
      <c r="G43" s="71">
        <f>'Startovní listina'!E133</f>
      </c>
      <c r="H43" s="71">
        <f>'Startovní listina'!F133</f>
      </c>
      <c r="I43" s="76"/>
    </row>
    <row r="44" spans="1:9" ht="12.75">
      <c r="A44" s="69">
        <f>IF('Výsledková listina E'!D44&lt;&gt;"",A43+1,"")</f>
      </c>
      <c r="B44" s="74"/>
      <c r="C44" s="70">
        <f>'Startovní listina'!G134</f>
      </c>
      <c r="D44" s="70">
        <f>'Startovní listina'!B134</f>
      </c>
      <c r="E44" s="71">
        <f>'Startovní listina'!C134</f>
      </c>
      <c r="F44" s="71">
        <f>'Startovní listina'!D134</f>
      </c>
      <c r="G44" s="71">
        <f>'Startovní listina'!E134</f>
      </c>
      <c r="H44" s="71">
        <f>'Startovní listina'!F134</f>
      </c>
      <c r="I44" s="76"/>
    </row>
    <row r="45" spans="1:9" ht="12.75">
      <c r="A45" s="69">
        <f>IF('Výsledková listina E'!D45&lt;&gt;"",A44+1,"")</f>
      </c>
      <c r="B45" s="74"/>
      <c r="C45" s="70">
        <f>'Startovní listina'!G135</f>
      </c>
      <c r="D45" s="70">
        <f>'Startovní listina'!B135</f>
      </c>
      <c r="E45" s="71">
        <f>'Startovní listina'!C135</f>
      </c>
      <c r="F45" s="71">
        <f>'Startovní listina'!D135</f>
      </c>
      <c r="G45" s="71">
        <f>'Startovní listina'!E135</f>
      </c>
      <c r="H45" s="71">
        <f>'Startovní listina'!F135</f>
      </c>
      <c r="I45" s="76"/>
    </row>
    <row r="46" spans="1:9" ht="12.75">
      <c r="A46" s="69">
        <f>IF('Výsledková listina E'!D46&lt;&gt;"",A45+1,"")</f>
      </c>
      <c r="B46" s="74"/>
      <c r="C46" s="70">
        <f>'Startovní listina'!G136</f>
      </c>
      <c r="D46" s="70">
        <f>'Startovní listina'!B136</f>
      </c>
      <c r="E46" s="71">
        <f>'Startovní listina'!C136</f>
      </c>
      <c r="F46" s="71">
        <f>'Startovní listina'!D136</f>
      </c>
      <c r="G46" s="71">
        <f>'Startovní listina'!E136</f>
      </c>
      <c r="H46" s="71">
        <f>'Startovní listina'!F136</f>
      </c>
      <c r="I46" s="76"/>
    </row>
    <row r="47" spans="1:9" ht="12.75">
      <c r="A47" s="69">
        <f>IF('Výsledková listina E'!D47&lt;&gt;"",A46+1,"")</f>
      </c>
      <c r="B47" s="74"/>
      <c r="C47" s="70">
        <f>'Startovní listina'!G137</f>
      </c>
      <c r="D47" s="70">
        <f>'Startovní listina'!B137</f>
      </c>
      <c r="E47" s="71">
        <f>'Startovní listina'!C137</f>
      </c>
      <c r="F47" s="71">
        <f>'Startovní listina'!D137</f>
      </c>
      <c r="G47" s="71">
        <f>'Startovní listina'!E137</f>
      </c>
      <c r="H47" s="71">
        <f>'Startovní listina'!F137</f>
      </c>
      <c r="I47" s="76"/>
    </row>
    <row r="48" spans="1:9" ht="12.75">
      <c r="A48" s="69">
        <f>IF('Výsledková listina E'!D48&lt;&gt;"",A47+1,"")</f>
      </c>
      <c r="B48" s="74"/>
      <c r="C48" s="70">
        <f>'Startovní listina'!G138</f>
      </c>
      <c r="D48" s="70">
        <f>'Startovní listina'!B138</f>
      </c>
      <c r="E48" s="71">
        <f>'Startovní listina'!C138</f>
      </c>
      <c r="F48" s="71">
        <f>'Startovní listina'!D138</f>
      </c>
      <c r="G48" s="71">
        <f>'Startovní listina'!E138</f>
      </c>
      <c r="H48" s="71">
        <f>'Startovní listina'!F138</f>
      </c>
      <c r="I48" s="76"/>
    </row>
    <row r="49" spans="1:9" ht="12.75">
      <c r="A49" s="69">
        <f>IF('Výsledková listina E'!D49&lt;&gt;"",A48+1,"")</f>
      </c>
      <c r="B49" s="74"/>
      <c r="C49" s="70">
        <f>'Startovní listina'!G139</f>
      </c>
      <c r="D49" s="70">
        <f>'Startovní listina'!B139</f>
      </c>
      <c r="E49" s="71">
        <f>'Startovní listina'!C139</f>
      </c>
      <c r="F49" s="71">
        <f>'Startovní listina'!D139</f>
      </c>
      <c r="G49" s="71">
        <f>'Startovní listina'!E139</f>
      </c>
      <c r="H49" s="71">
        <f>'Startovní listina'!F139</f>
      </c>
      <c r="I49" s="76"/>
    </row>
    <row r="50" spans="1:9" ht="12.75">
      <c r="A50" s="69">
        <f>IF('Výsledková listina E'!D50&lt;&gt;"",A49+1,"")</f>
      </c>
      <c r="B50" s="74"/>
      <c r="C50" s="70">
        <f>'Startovní listina'!G140</f>
      </c>
      <c r="D50" s="70">
        <f>'Startovní listina'!B140</f>
      </c>
      <c r="E50" s="71">
        <f>'Startovní listina'!C140</f>
      </c>
      <c r="F50" s="71">
        <f>'Startovní listina'!D140</f>
      </c>
      <c r="G50" s="71">
        <f>'Startovní listina'!E140</f>
      </c>
      <c r="H50" s="71">
        <f>'Startovní listina'!F140</f>
      </c>
      <c r="I50" s="76"/>
    </row>
    <row r="51" spans="1:41" s="64" customFormat="1" ht="13.5" thickBot="1">
      <c r="A51" s="69">
        <f>IF('Výsledková listina E'!D51&lt;&gt;"",A50+1,"")</f>
      </c>
      <c r="B51" s="75"/>
      <c r="C51" s="72">
        <f>'Startovní listina'!G141</f>
      </c>
      <c r="D51" s="72">
        <f>'Startovní listina'!B141</f>
      </c>
      <c r="E51" s="73">
        <f>'Startovní listina'!C141</f>
      </c>
      <c r="F51" s="73">
        <f>'Startovní listina'!D141</f>
      </c>
      <c r="G51" s="73">
        <f>'Startovní listina'!E141</f>
      </c>
      <c r="H51" s="73">
        <f>'Startovní listina'!F141</f>
      </c>
      <c r="I51" s="77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3:9" s="41" customFormat="1" ht="12.75">
      <c r="C52" s="53"/>
      <c r="D52" s="52"/>
      <c r="E52" s="49"/>
      <c r="F52" s="49"/>
      <c r="G52" s="53"/>
      <c r="H52" s="53"/>
      <c r="I52" s="52"/>
    </row>
    <row r="53" spans="3:9" s="41" customFormat="1" ht="12.75">
      <c r="C53" s="53"/>
      <c r="D53" s="52"/>
      <c r="E53" s="49"/>
      <c r="F53" s="49"/>
      <c r="G53" s="53"/>
      <c r="H53" s="53"/>
      <c r="I53" s="52"/>
    </row>
    <row r="54" spans="3:9" s="41" customFormat="1" ht="12.75">
      <c r="C54" s="53"/>
      <c r="D54" s="52"/>
      <c r="E54" s="49"/>
      <c r="F54" s="49"/>
      <c r="G54" s="53"/>
      <c r="H54" s="53"/>
      <c r="I54" s="52"/>
    </row>
    <row r="55" spans="3:9" s="41" customFormat="1" ht="12.75">
      <c r="C55" s="53"/>
      <c r="D55" s="52"/>
      <c r="E55" s="49"/>
      <c r="F55" s="49"/>
      <c r="G55" s="53"/>
      <c r="H55" s="53"/>
      <c r="I55" s="52"/>
    </row>
    <row r="56" spans="3:9" s="41" customFormat="1" ht="13.5" thickBot="1">
      <c r="C56" s="53"/>
      <c r="D56" s="52"/>
      <c r="E56" s="49"/>
      <c r="F56" s="49"/>
      <c r="G56" s="53"/>
      <c r="H56" s="53"/>
      <c r="I56" s="52"/>
    </row>
    <row r="57" spans="3:9" s="41" customFormat="1" ht="12.75">
      <c r="C57" s="53"/>
      <c r="D57" s="159" t="s">
        <v>13</v>
      </c>
      <c r="E57" s="160"/>
      <c r="F57" s="160"/>
      <c r="G57" s="160"/>
      <c r="H57" s="161"/>
      <c r="I57" s="52"/>
    </row>
    <row r="58" spans="3:9" s="41" customFormat="1" ht="12.75">
      <c r="C58" s="53"/>
      <c r="D58" s="162"/>
      <c r="E58" s="163"/>
      <c r="F58" s="163"/>
      <c r="G58" s="163"/>
      <c r="H58" s="164"/>
      <c r="I58" s="52"/>
    </row>
    <row r="59" spans="3:9" s="41" customFormat="1" ht="12.75">
      <c r="C59" s="53"/>
      <c r="D59" s="162"/>
      <c r="E59" s="163"/>
      <c r="F59" s="163"/>
      <c r="G59" s="163"/>
      <c r="H59" s="164"/>
      <c r="I59" s="52"/>
    </row>
    <row r="60" spans="3:9" s="41" customFormat="1" ht="12.75">
      <c r="C60" s="53"/>
      <c r="D60" s="162"/>
      <c r="E60" s="163"/>
      <c r="F60" s="163"/>
      <c r="G60" s="163"/>
      <c r="H60" s="164"/>
      <c r="I60" s="52"/>
    </row>
    <row r="61" spans="3:9" s="41" customFormat="1" ht="12.75">
      <c r="C61" s="53"/>
      <c r="D61" s="162"/>
      <c r="E61" s="163"/>
      <c r="F61" s="163"/>
      <c r="G61" s="163"/>
      <c r="H61" s="164"/>
      <c r="I61" s="52"/>
    </row>
    <row r="62" spans="4:9" s="41" customFormat="1" ht="12.75">
      <c r="D62" s="162"/>
      <c r="E62" s="163"/>
      <c r="F62" s="163"/>
      <c r="G62" s="163"/>
      <c r="H62" s="164"/>
      <c r="I62" s="54"/>
    </row>
    <row r="63" spans="4:9" s="41" customFormat="1" ht="13.5" thickBot="1">
      <c r="D63" s="165"/>
      <c r="E63" s="166"/>
      <c r="F63" s="166"/>
      <c r="G63" s="166"/>
      <c r="H63" s="167"/>
      <c r="I63" s="54"/>
    </row>
    <row r="64" spans="7:9" s="41" customFormat="1" ht="12.75">
      <c r="G64" s="54"/>
      <c r="I64" s="54"/>
    </row>
    <row r="65" spans="7:9" s="41" customFormat="1" ht="12.75">
      <c r="G65" s="54"/>
      <c r="I65" s="54"/>
    </row>
    <row r="66" spans="7:9" s="41" customFormat="1" ht="12.75">
      <c r="G66" s="54"/>
      <c r="I66" s="54"/>
    </row>
    <row r="67" spans="7:9" s="41" customFormat="1" ht="12.75">
      <c r="G67" s="54"/>
      <c r="I67" s="54"/>
    </row>
    <row r="68" spans="7:9" s="41" customFormat="1" ht="12.75">
      <c r="G68" s="54"/>
      <c r="I68" s="54"/>
    </row>
    <row r="69" spans="7:9" s="41" customFormat="1" ht="12.75">
      <c r="G69" s="54"/>
      <c r="I69" s="54"/>
    </row>
    <row r="70" spans="7:9" s="41" customFormat="1" ht="12.75">
      <c r="G70" s="54"/>
      <c r="I70" s="54"/>
    </row>
    <row r="71" spans="7:9" s="41" customFormat="1" ht="12.75">
      <c r="G71" s="54"/>
      <c r="I71" s="54"/>
    </row>
    <row r="72" spans="7:9" s="41" customFormat="1" ht="12.75">
      <c r="G72" s="54"/>
      <c r="I72" s="54"/>
    </row>
    <row r="73" spans="7:9" s="41" customFormat="1" ht="12.75">
      <c r="G73" s="54"/>
      <c r="I73" s="54"/>
    </row>
    <row r="74" spans="7:9" s="41" customFormat="1" ht="12.75">
      <c r="G74" s="54"/>
      <c r="I74" s="54"/>
    </row>
    <row r="75" spans="7:9" s="41" customFormat="1" ht="12.75">
      <c r="G75" s="54"/>
      <c r="I75" s="54"/>
    </row>
    <row r="76" spans="7:9" s="41" customFormat="1" ht="12.75">
      <c r="G76" s="54"/>
      <c r="I76" s="54"/>
    </row>
    <row r="77" spans="7:9" s="41" customFormat="1" ht="12.75">
      <c r="G77" s="54"/>
      <c r="I77" s="54"/>
    </row>
    <row r="78" spans="7:9" s="41" customFormat="1" ht="12.75">
      <c r="G78" s="54"/>
      <c r="I78" s="54"/>
    </row>
    <row r="79" spans="7:9" s="41" customFormat="1" ht="12.75">
      <c r="G79" s="54"/>
      <c r="I79" s="54"/>
    </row>
    <row r="80" spans="7:9" s="41" customFormat="1" ht="12.75">
      <c r="G80" s="54"/>
      <c r="I80" s="54"/>
    </row>
    <row r="81" spans="7:9" s="41" customFormat="1" ht="12.75">
      <c r="G81" s="54"/>
      <c r="I81" s="54"/>
    </row>
    <row r="82" spans="7:9" s="41" customFormat="1" ht="12.75">
      <c r="G82" s="54"/>
      <c r="I82" s="54"/>
    </row>
    <row r="83" spans="7:9" s="41" customFormat="1" ht="12.75">
      <c r="G83" s="54"/>
      <c r="I83" s="54"/>
    </row>
    <row r="84" spans="7:9" s="41" customFormat="1" ht="12.75">
      <c r="G84" s="54"/>
      <c r="I84" s="54"/>
    </row>
    <row r="85" spans="7:9" s="41" customFormat="1" ht="12.75">
      <c r="G85" s="54"/>
      <c r="I85" s="54"/>
    </row>
    <row r="86" spans="7:9" s="41" customFormat="1" ht="12.75">
      <c r="G86" s="54"/>
      <c r="I86" s="54"/>
    </row>
    <row r="87" spans="7:9" s="41" customFormat="1" ht="12.75">
      <c r="G87" s="54"/>
      <c r="I87" s="54"/>
    </row>
    <row r="88" spans="7:9" s="41" customFormat="1" ht="12.75">
      <c r="G88" s="54"/>
      <c r="I88" s="54"/>
    </row>
    <row r="89" spans="7:9" s="41" customFormat="1" ht="12.75">
      <c r="G89" s="54"/>
      <c r="I89" s="54"/>
    </row>
    <row r="90" spans="7:9" s="41" customFormat="1" ht="12.75">
      <c r="G90" s="54"/>
      <c r="I90" s="54"/>
    </row>
    <row r="91" spans="7:9" s="41" customFormat="1" ht="12.75">
      <c r="G91" s="54"/>
      <c r="I91" s="54"/>
    </row>
    <row r="92" spans="7:9" s="41" customFormat="1" ht="12.75">
      <c r="G92" s="54"/>
      <c r="I92" s="54"/>
    </row>
    <row r="93" spans="7:9" s="41" customFormat="1" ht="12.75">
      <c r="G93" s="54"/>
      <c r="I93" s="54"/>
    </row>
    <row r="94" spans="7:9" s="41" customFormat="1" ht="12.75">
      <c r="G94" s="54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</sheetData>
  <sheetProtection sheet="1" objects="1" scenarios="1" selectLockedCells="1" selectUnlockedCells="1"/>
  <mergeCells count="5">
    <mergeCell ref="A1:I1"/>
    <mergeCell ref="A2:I2"/>
    <mergeCell ref="K2:O4"/>
    <mergeCell ref="A3:I3"/>
    <mergeCell ref="D57:H63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/>
  <dimension ref="A1:AO136"/>
  <sheetViews>
    <sheetView showGridLines="0" zoomScale="130" zoomScaleNormal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9" s="41" customFormat="1" ht="18.75" customHeight="1">
      <c r="A5" s="121">
        <v>33</v>
      </c>
      <c r="B5" s="122">
        <v>1</v>
      </c>
      <c r="C5" s="128" t="str">
        <f>'Startovní listina'!G26</f>
        <v>F</v>
      </c>
      <c r="D5" s="128">
        <f>'Startovní listina'!B26</f>
        <v>23</v>
      </c>
      <c r="E5" s="129" t="str">
        <f>'Startovní listina'!C26</f>
        <v>Procházková</v>
      </c>
      <c r="F5" s="129" t="str">
        <f>'Startovní listina'!D26</f>
        <v>Tereza</v>
      </c>
      <c r="G5" s="129">
        <f>'Startovní listina'!E26</f>
        <v>1990</v>
      </c>
      <c r="H5" s="129" t="str">
        <f>'Startovní listina'!F26</f>
        <v>Orel Ořechov</v>
      </c>
      <c r="I5" s="130">
        <v>0.08855324074074074</v>
      </c>
    </row>
    <row r="6" spans="1:9" s="41" customFormat="1" ht="18.75" customHeight="1">
      <c r="A6" s="121">
        <v>38</v>
      </c>
      <c r="B6" s="122">
        <v>2</v>
      </c>
      <c r="C6" s="128" t="str">
        <f>'Startovní listina'!G78</f>
        <v>F</v>
      </c>
      <c r="D6" s="128">
        <f>'Startovní listina'!B78</f>
        <v>84</v>
      </c>
      <c r="E6" s="129" t="str">
        <f>'Startovní listina'!C78</f>
        <v>Kolková</v>
      </c>
      <c r="F6" s="129" t="str">
        <f>'Startovní listina'!D78</f>
        <v>Lucie</v>
      </c>
      <c r="G6" s="129">
        <f>'Startovní listina'!E78</f>
        <v>1982</v>
      </c>
      <c r="H6" s="129" t="str">
        <f>'Startovní listina'!F78</f>
        <v>AC Moravská Slávia Brno</v>
      </c>
      <c r="I6" s="130">
        <v>0.09040509259259259</v>
      </c>
    </row>
    <row r="7" spans="1:9" s="41" customFormat="1" ht="18.75" customHeight="1">
      <c r="A7" s="121">
        <v>50</v>
      </c>
      <c r="B7" s="122">
        <v>3</v>
      </c>
      <c r="C7" s="128" t="str">
        <f>'Startovní listina'!G75</f>
        <v>F</v>
      </c>
      <c r="D7" s="128">
        <f>'Startovní listina'!B75</f>
        <v>80</v>
      </c>
      <c r="E7" s="129" t="str">
        <f>'Startovní listina'!C75</f>
        <v>Krejčová</v>
      </c>
      <c r="F7" s="129" t="str">
        <f>'Startovní listina'!D75</f>
        <v>Magda</v>
      </c>
      <c r="G7" s="129">
        <f>'Startovní listina'!E75</f>
        <v>1980</v>
      </c>
      <c r="H7" s="129" t="str">
        <f>'Startovní listina'!F75</f>
        <v>Brno</v>
      </c>
      <c r="I7" s="130">
        <v>0.0939699074074074</v>
      </c>
    </row>
    <row r="8" spans="1:9" s="41" customFormat="1" ht="18.75" customHeight="1">
      <c r="A8" s="121">
        <v>82</v>
      </c>
      <c r="B8" s="122">
        <v>4</v>
      </c>
      <c r="C8" s="128" t="str">
        <f>'Startovní listina'!G63</f>
        <v>F</v>
      </c>
      <c r="D8" s="128">
        <f>'Startovní listina'!B63</f>
        <v>64</v>
      </c>
      <c r="E8" s="129" t="str">
        <f>'Startovní listina'!C63</f>
        <v>Krčková</v>
      </c>
      <c r="F8" s="129" t="str">
        <f>'Startovní listina'!D63</f>
        <v>Šárka</v>
      </c>
      <c r="G8" s="129">
        <f>'Startovní listina'!E63</f>
        <v>1988</v>
      </c>
      <c r="H8" s="129" t="str">
        <f>'Startovní listina'!F63</f>
        <v>Liga 100 Olomouc</v>
      </c>
      <c r="I8" s="130">
        <v>0.11422453703703704</v>
      </c>
    </row>
    <row r="9" spans="1:9" s="41" customFormat="1" ht="12.75">
      <c r="A9" s="69">
        <f>IF('Výsledková listina F'!D9&lt;&gt;"",#REF!+1,"")</f>
      </c>
      <c r="B9" s="74"/>
      <c r="C9" s="70">
        <f>'Startovní listina'!G97</f>
      </c>
      <c r="D9" s="70">
        <f>'Startovní listina'!B97</f>
      </c>
      <c r="E9" s="71">
        <f>'Startovní listina'!C97</f>
      </c>
      <c r="F9" s="71">
        <f>'Startovní listina'!D97</f>
      </c>
      <c r="G9" s="71">
        <f>'Startovní listina'!E97</f>
      </c>
      <c r="H9" s="71">
        <f>'Startovní listina'!F97</f>
      </c>
      <c r="I9" s="76"/>
    </row>
    <row r="10" spans="1:9" s="41" customFormat="1" ht="12.75">
      <c r="A10" s="69">
        <f>IF('Výsledková listina F'!D10&lt;&gt;"",A9+1,"")</f>
      </c>
      <c r="B10" s="74"/>
      <c r="C10" s="70">
        <f>'Startovní listina'!G98</f>
      </c>
      <c r="D10" s="70">
        <f>'Startovní listina'!B98</f>
      </c>
      <c r="E10" s="71">
        <f>'Startovní listina'!C98</f>
      </c>
      <c r="F10" s="71">
        <f>'Startovní listina'!D98</f>
      </c>
      <c r="G10" s="71">
        <f>'Startovní listina'!E98</f>
      </c>
      <c r="H10" s="71">
        <f>'Startovní listina'!F98</f>
      </c>
      <c r="I10" s="76"/>
    </row>
    <row r="11" spans="1:9" s="41" customFormat="1" ht="12.75">
      <c r="A11" s="69">
        <f>IF('Výsledková listina F'!D11&lt;&gt;"",A10+1,"")</f>
      </c>
      <c r="B11" s="74"/>
      <c r="C11" s="70">
        <f>'Startovní listina'!G99</f>
      </c>
      <c r="D11" s="70">
        <f>'Startovní listina'!B99</f>
      </c>
      <c r="E11" s="71">
        <f>'Startovní listina'!C99</f>
      </c>
      <c r="F11" s="71">
        <f>'Startovní listina'!D99</f>
      </c>
      <c r="G11" s="71">
        <f>'Startovní listina'!E99</f>
      </c>
      <c r="H11" s="71">
        <f>'Startovní listina'!F99</f>
      </c>
      <c r="I11" s="76"/>
    </row>
    <row r="12" spans="1:9" s="41" customFormat="1" ht="12.75">
      <c r="A12" s="69">
        <f>IF('Výsledková listina F'!D12&lt;&gt;"",A11+1,"")</f>
      </c>
      <c r="B12" s="74"/>
      <c r="C12" s="70">
        <f>'Startovní listina'!G100</f>
      </c>
      <c r="D12" s="70">
        <f>'Startovní listina'!B100</f>
      </c>
      <c r="E12" s="71">
        <f>'Startovní listina'!C100</f>
      </c>
      <c r="F12" s="71">
        <f>'Startovní listina'!D100</f>
      </c>
      <c r="G12" s="71">
        <f>'Startovní listina'!E100</f>
      </c>
      <c r="H12" s="71">
        <f>'Startovní listina'!F100</f>
      </c>
      <c r="I12" s="76"/>
    </row>
    <row r="13" spans="1:9" s="41" customFormat="1" ht="12.75">
      <c r="A13" s="69">
        <f>IF('Výsledková listina F'!D13&lt;&gt;"",A12+1,"")</f>
      </c>
      <c r="B13" s="74"/>
      <c r="C13" s="70">
        <f>'Startovní listina'!G101</f>
      </c>
      <c r="D13" s="70">
        <f>'Startovní listina'!B101</f>
      </c>
      <c r="E13" s="71">
        <f>'Startovní listina'!C101</f>
      </c>
      <c r="F13" s="71">
        <f>'Startovní listina'!D101</f>
      </c>
      <c r="G13" s="71">
        <f>'Startovní listina'!E101</f>
      </c>
      <c r="H13" s="71">
        <f>'Startovní listina'!F101</f>
      </c>
      <c r="I13" s="76"/>
    </row>
    <row r="14" spans="1:9" s="41" customFormat="1" ht="12.75">
      <c r="A14" s="69">
        <f>IF('Výsledková listina F'!D14&lt;&gt;"",A13+1,"")</f>
      </c>
      <c r="B14" s="74"/>
      <c r="C14" s="70">
        <f>'Startovní listina'!G102</f>
      </c>
      <c r="D14" s="70">
        <f>'Startovní listina'!B102</f>
      </c>
      <c r="E14" s="71">
        <f>'Startovní listina'!C102</f>
      </c>
      <c r="F14" s="71">
        <f>'Startovní listina'!D102</f>
      </c>
      <c r="G14" s="71">
        <f>'Startovní listina'!E102</f>
      </c>
      <c r="H14" s="71">
        <f>'Startovní listina'!F102</f>
      </c>
      <c r="I14" s="76"/>
    </row>
    <row r="15" spans="1:9" s="41" customFormat="1" ht="12.75">
      <c r="A15" s="69">
        <f>IF('Výsledková listina F'!D15&lt;&gt;"",A14+1,"")</f>
      </c>
      <c r="B15" s="74"/>
      <c r="C15" s="70">
        <f>'Startovní listina'!G103</f>
      </c>
      <c r="D15" s="70">
        <f>'Startovní listina'!B103</f>
      </c>
      <c r="E15" s="71">
        <f>'Startovní listina'!C103</f>
      </c>
      <c r="F15" s="71">
        <f>'Startovní listina'!D103</f>
      </c>
      <c r="G15" s="71">
        <f>'Startovní listina'!E103</f>
      </c>
      <c r="H15" s="71">
        <f>'Startovní listina'!F103</f>
      </c>
      <c r="I15" s="76"/>
    </row>
    <row r="16" spans="1:9" s="41" customFormat="1" ht="12.75">
      <c r="A16" s="69">
        <f>IF('Výsledková listina F'!D16&lt;&gt;"",A15+1,"")</f>
      </c>
      <c r="B16" s="74"/>
      <c r="C16" s="70">
        <f>'Startovní listina'!G104</f>
      </c>
      <c r="D16" s="70">
        <f>'Startovní listina'!B104</f>
      </c>
      <c r="E16" s="71">
        <f>'Startovní listina'!C104</f>
      </c>
      <c r="F16" s="71">
        <f>'Startovní listina'!D104</f>
      </c>
      <c r="G16" s="71">
        <f>'Startovní listina'!E104</f>
      </c>
      <c r="H16" s="71">
        <f>'Startovní listina'!F104</f>
      </c>
      <c r="I16" s="76"/>
    </row>
    <row r="17" spans="1:9" s="41" customFormat="1" ht="12.75">
      <c r="A17" s="69">
        <f>IF('Výsledková listina F'!D17&lt;&gt;"",A16+1,"")</f>
      </c>
      <c r="B17" s="74"/>
      <c r="C17" s="70">
        <f>'Startovní listina'!G105</f>
      </c>
      <c r="D17" s="70">
        <f>'Startovní listina'!B105</f>
      </c>
      <c r="E17" s="71">
        <f>'Startovní listina'!C105</f>
      </c>
      <c r="F17" s="71">
        <f>'Startovní listina'!D105</f>
      </c>
      <c r="G17" s="71">
        <f>'Startovní listina'!E105</f>
      </c>
      <c r="H17" s="71">
        <f>'Startovní listina'!F105</f>
      </c>
      <c r="I17" s="76"/>
    </row>
    <row r="18" spans="1:9" s="41" customFormat="1" ht="12.75">
      <c r="A18" s="69">
        <f>IF('Výsledková listina F'!D18&lt;&gt;"",A17+1,"")</f>
      </c>
      <c r="B18" s="74"/>
      <c r="C18" s="70">
        <f>'Startovní listina'!G106</f>
      </c>
      <c r="D18" s="70">
        <f>'Startovní listina'!B106</f>
      </c>
      <c r="E18" s="71">
        <f>'Startovní listina'!C106</f>
      </c>
      <c r="F18" s="71">
        <f>'Startovní listina'!D106</f>
      </c>
      <c r="G18" s="71">
        <f>'Startovní listina'!E106</f>
      </c>
      <c r="H18" s="71">
        <f>'Startovní listina'!F106</f>
      </c>
      <c r="I18" s="76"/>
    </row>
    <row r="19" spans="1:9" s="41" customFormat="1" ht="12.75">
      <c r="A19" s="69">
        <f>IF('Výsledková listina F'!D19&lt;&gt;"",A18+1,"")</f>
      </c>
      <c r="B19" s="74"/>
      <c r="C19" s="70">
        <f>'Startovní listina'!G107</f>
      </c>
      <c r="D19" s="70">
        <f>'Startovní listina'!B107</f>
      </c>
      <c r="E19" s="71">
        <f>'Startovní listina'!C107</f>
      </c>
      <c r="F19" s="71">
        <f>'Startovní listina'!D107</f>
      </c>
      <c r="G19" s="71">
        <f>'Startovní listina'!E107</f>
      </c>
      <c r="H19" s="71">
        <f>'Startovní listina'!F107</f>
      </c>
      <c r="I19" s="76"/>
    </row>
    <row r="20" spans="1:9" s="41" customFormat="1" ht="12.75">
      <c r="A20" s="69">
        <f>IF('Výsledková listina F'!D20&lt;&gt;"",A19+1,"")</f>
      </c>
      <c r="B20" s="74"/>
      <c r="C20" s="70">
        <f>'Startovní listina'!G108</f>
      </c>
      <c r="D20" s="70">
        <f>'Startovní listina'!B108</f>
      </c>
      <c r="E20" s="71">
        <f>'Startovní listina'!C108</f>
      </c>
      <c r="F20" s="71">
        <f>'Startovní listina'!D108</f>
      </c>
      <c r="G20" s="71">
        <f>'Startovní listina'!E108</f>
      </c>
      <c r="H20" s="71">
        <f>'Startovní listina'!F108</f>
      </c>
      <c r="I20" s="76"/>
    </row>
    <row r="21" spans="1:9" s="41" customFormat="1" ht="12.75">
      <c r="A21" s="69">
        <f>IF('Výsledková listina F'!D21&lt;&gt;"",A20+1,"")</f>
      </c>
      <c r="B21" s="74"/>
      <c r="C21" s="70">
        <f>'Startovní listina'!G109</f>
      </c>
      <c r="D21" s="70">
        <f>'Startovní listina'!B109</f>
      </c>
      <c r="E21" s="71">
        <f>'Startovní listina'!C109</f>
      </c>
      <c r="F21" s="71">
        <f>'Startovní listina'!D109</f>
      </c>
      <c r="G21" s="71">
        <f>'Startovní listina'!E109</f>
      </c>
      <c r="H21" s="71">
        <f>'Startovní listina'!F109</f>
      </c>
      <c r="I21" s="76"/>
    </row>
    <row r="22" spans="1:9" s="41" customFormat="1" ht="12.75">
      <c r="A22" s="69">
        <f>IF('Výsledková listina F'!D22&lt;&gt;"",A21+1,"")</f>
      </c>
      <c r="B22" s="74"/>
      <c r="C22" s="70">
        <f>'Startovní listina'!G110</f>
      </c>
      <c r="D22" s="70">
        <f>'Startovní listina'!B110</f>
      </c>
      <c r="E22" s="71">
        <f>'Startovní listina'!C110</f>
      </c>
      <c r="F22" s="71">
        <f>'Startovní listina'!D110</f>
      </c>
      <c r="G22" s="71">
        <f>'Startovní listina'!E110</f>
      </c>
      <c r="H22" s="71">
        <f>'Startovní listina'!F110</f>
      </c>
      <c r="I22" s="76"/>
    </row>
    <row r="23" spans="1:9" s="41" customFormat="1" ht="12.75">
      <c r="A23" s="69">
        <f>IF('Výsledková listina F'!D23&lt;&gt;"",A22+1,"")</f>
      </c>
      <c r="B23" s="74"/>
      <c r="C23" s="70">
        <f>'Startovní listina'!G111</f>
      </c>
      <c r="D23" s="70">
        <f>'Startovní listina'!B111</f>
      </c>
      <c r="E23" s="71">
        <f>'Startovní listina'!C111</f>
      </c>
      <c r="F23" s="71">
        <f>'Startovní listina'!D111</f>
      </c>
      <c r="G23" s="71">
        <f>'Startovní listina'!E111</f>
      </c>
      <c r="H23" s="71">
        <f>'Startovní listina'!F111</f>
      </c>
      <c r="I23" s="76"/>
    </row>
    <row r="24" spans="1:9" s="41" customFormat="1" ht="12.75">
      <c r="A24" s="69">
        <f>IF('Výsledková listina F'!D24&lt;&gt;"",A23+1,"")</f>
      </c>
      <c r="B24" s="74"/>
      <c r="C24" s="70">
        <f>'Startovní listina'!G112</f>
      </c>
      <c r="D24" s="70">
        <f>'Startovní listina'!B112</f>
      </c>
      <c r="E24" s="71">
        <f>'Startovní listina'!C112</f>
      </c>
      <c r="F24" s="71">
        <f>'Startovní listina'!D112</f>
      </c>
      <c r="G24" s="71">
        <f>'Startovní listina'!E112</f>
      </c>
      <c r="H24" s="71">
        <f>'Startovní listina'!F112</f>
      </c>
      <c r="I24" s="76"/>
    </row>
    <row r="25" spans="1:9" s="41" customFormat="1" ht="12.75">
      <c r="A25" s="69">
        <f>IF('Výsledková listina F'!D25&lt;&gt;"",A24+1,"")</f>
      </c>
      <c r="B25" s="74"/>
      <c r="C25" s="70">
        <f>'Startovní listina'!G113</f>
      </c>
      <c r="D25" s="70">
        <f>'Startovní listina'!B113</f>
      </c>
      <c r="E25" s="71">
        <f>'Startovní listina'!C113</f>
      </c>
      <c r="F25" s="71">
        <f>'Startovní listina'!D113</f>
      </c>
      <c r="G25" s="71">
        <f>'Startovní listina'!E113</f>
      </c>
      <c r="H25" s="71">
        <f>'Startovní listina'!F113</f>
      </c>
      <c r="I25" s="76"/>
    </row>
    <row r="26" spans="1:9" s="41" customFormat="1" ht="12.75">
      <c r="A26" s="69">
        <f>IF('Výsledková listina F'!D26&lt;&gt;"",A25+1,"")</f>
      </c>
      <c r="B26" s="74"/>
      <c r="C26" s="70">
        <f>'Startovní listina'!G114</f>
      </c>
      <c r="D26" s="70">
        <f>'Startovní listina'!B114</f>
      </c>
      <c r="E26" s="71">
        <f>'Startovní listina'!C114</f>
      </c>
      <c r="F26" s="71">
        <f>'Startovní listina'!D114</f>
      </c>
      <c r="G26" s="71">
        <f>'Startovní listina'!E114</f>
      </c>
      <c r="H26" s="71">
        <f>'Startovní listina'!F114</f>
      </c>
      <c r="I26" s="76"/>
    </row>
    <row r="27" spans="1:9" s="41" customFormat="1" ht="12.75">
      <c r="A27" s="69">
        <f>IF('Výsledková listina F'!D27&lt;&gt;"",A26+1,"")</f>
      </c>
      <c r="B27" s="74"/>
      <c r="C27" s="70">
        <f>'Startovní listina'!G115</f>
      </c>
      <c r="D27" s="70">
        <f>'Startovní listina'!B115</f>
      </c>
      <c r="E27" s="71">
        <f>'Startovní listina'!C115</f>
      </c>
      <c r="F27" s="71">
        <f>'Startovní listina'!D115</f>
      </c>
      <c r="G27" s="71">
        <f>'Startovní listina'!E115</f>
      </c>
      <c r="H27" s="71">
        <f>'Startovní listina'!F115</f>
      </c>
      <c r="I27" s="76"/>
    </row>
    <row r="28" spans="1:9" s="41" customFormat="1" ht="12.75">
      <c r="A28" s="69">
        <f>IF('Výsledková listina F'!D28&lt;&gt;"",A27+1,"")</f>
      </c>
      <c r="B28" s="74"/>
      <c r="C28" s="70">
        <f>'Startovní listina'!G116</f>
      </c>
      <c r="D28" s="70">
        <f>'Startovní listina'!B116</f>
      </c>
      <c r="E28" s="71">
        <f>'Startovní listina'!C116</f>
      </c>
      <c r="F28" s="71">
        <f>'Startovní listina'!D116</f>
      </c>
      <c r="G28" s="71">
        <f>'Startovní listina'!E116</f>
      </c>
      <c r="H28" s="71">
        <f>'Startovní listina'!F116</f>
      </c>
      <c r="I28" s="76"/>
    </row>
    <row r="29" spans="1:9" s="41" customFormat="1" ht="12.75">
      <c r="A29" s="69">
        <f>IF('Výsledková listina F'!D29&lt;&gt;"",A28+1,"")</f>
      </c>
      <c r="B29" s="74"/>
      <c r="C29" s="70">
        <f>'Startovní listina'!G117</f>
      </c>
      <c r="D29" s="70">
        <f>'Startovní listina'!B117</f>
      </c>
      <c r="E29" s="71">
        <f>'Startovní listina'!C117</f>
      </c>
      <c r="F29" s="71">
        <f>'Startovní listina'!D117</f>
      </c>
      <c r="G29" s="71">
        <f>'Startovní listina'!E117</f>
      </c>
      <c r="H29" s="71">
        <f>'Startovní listina'!F117</f>
      </c>
      <c r="I29" s="76"/>
    </row>
    <row r="30" spans="1:9" s="41" customFormat="1" ht="12.75">
      <c r="A30" s="69">
        <f>IF('Výsledková listina F'!D30&lt;&gt;"",A29+1,"")</f>
      </c>
      <c r="B30" s="74"/>
      <c r="C30" s="70">
        <f>'Startovní listina'!G118</f>
      </c>
      <c r="D30" s="70">
        <f>'Startovní listina'!B118</f>
      </c>
      <c r="E30" s="71">
        <f>'Startovní listina'!C118</f>
      </c>
      <c r="F30" s="71">
        <f>'Startovní listina'!D118</f>
      </c>
      <c r="G30" s="71">
        <f>'Startovní listina'!E118</f>
      </c>
      <c r="H30" s="71">
        <f>'Startovní listina'!F118</f>
      </c>
      <c r="I30" s="76"/>
    </row>
    <row r="31" spans="1:9" s="41" customFormat="1" ht="12.75">
      <c r="A31" s="69">
        <f>IF('Výsledková listina F'!D31&lt;&gt;"",A30+1,"")</f>
      </c>
      <c r="B31" s="74"/>
      <c r="C31" s="70">
        <f>'Startovní listina'!G119</f>
      </c>
      <c r="D31" s="70">
        <f>'Startovní listina'!B119</f>
      </c>
      <c r="E31" s="71">
        <f>'Startovní listina'!C119</f>
      </c>
      <c r="F31" s="71">
        <f>'Startovní listina'!D119</f>
      </c>
      <c r="G31" s="71">
        <f>'Startovní listina'!E119</f>
      </c>
      <c r="H31" s="71">
        <f>'Startovní listina'!F119</f>
      </c>
      <c r="I31" s="76"/>
    </row>
    <row r="32" spans="1:9" s="41" customFormat="1" ht="12.75">
      <c r="A32" s="69">
        <f>IF('Výsledková listina F'!D32&lt;&gt;"",A31+1,"")</f>
      </c>
      <c r="B32" s="74"/>
      <c r="C32" s="70">
        <f>'Startovní listina'!G120</f>
      </c>
      <c r="D32" s="70">
        <f>'Startovní listina'!B120</f>
      </c>
      <c r="E32" s="71">
        <f>'Startovní listina'!C120</f>
      </c>
      <c r="F32" s="71">
        <f>'Startovní listina'!D120</f>
      </c>
      <c r="G32" s="71">
        <f>'Startovní listina'!E120</f>
      </c>
      <c r="H32" s="71">
        <f>'Startovní listina'!F120</f>
      </c>
      <c r="I32" s="76"/>
    </row>
    <row r="33" spans="1:9" s="41" customFormat="1" ht="12.75">
      <c r="A33" s="69">
        <f>IF('Výsledková listina F'!D33&lt;&gt;"",A32+1,"")</f>
      </c>
      <c r="B33" s="74"/>
      <c r="C33" s="70">
        <f>'Startovní listina'!G121</f>
      </c>
      <c r="D33" s="70">
        <f>'Startovní listina'!B121</f>
      </c>
      <c r="E33" s="71">
        <f>'Startovní listina'!C121</f>
      </c>
      <c r="F33" s="71">
        <f>'Startovní listina'!D121</f>
      </c>
      <c r="G33" s="71">
        <f>'Startovní listina'!E121</f>
      </c>
      <c r="H33" s="71">
        <f>'Startovní listina'!F121</f>
      </c>
      <c r="I33" s="76"/>
    </row>
    <row r="34" spans="1:9" s="41" customFormat="1" ht="12.75">
      <c r="A34" s="69">
        <f>IF('Výsledková listina F'!D34&lt;&gt;"",A33+1,"")</f>
      </c>
      <c r="B34" s="74"/>
      <c r="C34" s="70">
        <f>'Startovní listina'!G122</f>
      </c>
      <c r="D34" s="70">
        <f>'Startovní listina'!B122</f>
      </c>
      <c r="E34" s="71">
        <f>'Startovní listina'!C122</f>
      </c>
      <c r="F34" s="71">
        <f>'Startovní listina'!D122</f>
      </c>
      <c r="G34" s="71">
        <f>'Startovní listina'!E122</f>
      </c>
      <c r="H34" s="71">
        <f>'Startovní listina'!F122</f>
      </c>
      <c r="I34" s="76"/>
    </row>
    <row r="35" spans="1:9" s="41" customFormat="1" ht="12.75">
      <c r="A35" s="69">
        <f>IF('Výsledková listina F'!D35&lt;&gt;"",A34+1,"")</f>
      </c>
      <c r="B35" s="74"/>
      <c r="C35" s="70">
        <f>'Startovní listina'!G123</f>
      </c>
      <c r="D35" s="70">
        <f>'Startovní listina'!B123</f>
      </c>
      <c r="E35" s="71">
        <f>'Startovní listina'!C123</f>
      </c>
      <c r="F35" s="71">
        <f>'Startovní listina'!D123</f>
      </c>
      <c r="G35" s="71">
        <f>'Startovní listina'!E123</f>
      </c>
      <c r="H35" s="71">
        <f>'Startovní listina'!F123</f>
      </c>
      <c r="I35" s="76"/>
    </row>
    <row r="36" spans="1:9" s="41" customFormat="1" ht="12.75">
      <c r="A36" s="69">
        <f>IF('Výsledková listina F'!D36&lt;&gt;"",A35+1,"")</f>
      </c>
      <c r="B36" s="74"/>
      <c r="C36" s="70">
        <f>'Startovní listina'!G124</f>
      </c>
      <c r="D36" s="70">
        <f>'Startovní listina'!B124</f>
      </c>
      <c r="E36" s="71">
        <f>'Startovní listina'!C124</f>
      </c>
      <c r="F36" s="71">
        <f>'Startovní listina'!D124</f>
      </c>
      <c r="G36" s="71">
        <f>'Startovní listina'!E124</f>
      </c>
      <c r="H36" s="71">
        <f>'Startovní listina'!F124</f>
      </c>
      <c r="I36" s="76"/>
    </row>
    <row r="37" spans="1:9" s="41" customFormat="1" ht="12.75">
      <c r="A37" s="69">
        <f>IF('Výsledková listina F'!D37&lt;&gt;"",A36+1,"")</f>
      </c>
      <c r="B37" s="74"/>
      <c r="C37" s="70">
        <f>'Startovní listina'!G125</f>
      </c>
      <c r="D37" s="70">
        <f>'Startovní listina'!B125</f>
      </c>
      <c r="E37" s="71">
        <f>'Startovní listina'!C125</f>
      </c>
      <c r="F37" s="71">
        <f>'Startovní listina'!D125</f>
      </c>
      <c r="G37" s="71">
        <f>'Startovní listina'!E125</f>
      </c>
      <c r="H37" s="71">
        <f>'Startovní listina'!F125</f>
      </c>
      <c r="I37" s="76"/>
    </row>
    <row r="38" spans="1:9" s="41" customFormat="1" ht="12.75">
      <c r="A38" s="69">
        <f>IF('Výsledková listina F'!D38&lt;&gt;"",A37+1,"")</f>
      </c>
      <c r="B38" s="74"/>
      <c r="C38" s="70">
        <f>'Startovní listina'!G126</f>
      </c>
      <c r="D38" s="70">
        <f>'Startovní listina'!B126</f>
      </c>
      <c r="E38" s="71">
        <f>'Startovní listina'!C126</f>
      </c>
      <c r="F38" s="71">
        <f>'Startovní listina'!D126</f>
      </c>
      <c r="G38" s="71">
        <f>'Startovní listina'!E126</f>
      </c>
      <c r="H38" s="71">
        <f>'Startovní listina'!F126</f>
      </c>
      <c r="I38" s="76"/>
    </row>
    <row r="39" spans="1:9" s="41" customFormat="1" ht="12.75">
      <c r="A39" s="69">
        <f>IF('Výsledková listina F'!D39&lt;&gt;"",A38+1,"")</f>
      </c>
      <c r="B39" s="74"/>
      <c r="C39" s="70">
        <f>'Startovní listina'!G127</f>
      </c>
      <c r="D39" s="70">
        <f>'Startovní listina'!B127</f>
      </c>
      <c r="E39" s="71">
        <f>'Startovní listina'!C127</f>
      </c>
      <c r="F39" s="71">
        <f>'Startovní listina'!D127</f>
      </c>
      <c r="G39" s="71">
        <f>'Startovní listina'!E127</f>
      </c>
      <c r="H39" s="71">
        <f>'Startovní listina'!F127</f>
      </c>
      <c r="I39" s="76"/>
    </row>
    <row r="40" spans="1:9" s="41" customFormat="1" ht="12.75">
      <c r="A40" s="69">
        <f>IF('Výsledková listina F'!D40&lt;&gt;"",A39+1,"")</f>
      </c>
      <c r="B40" s="74"/>
      <c r="C40" s="70">
        <f>'Startovní listina'!G128</f>
      </c>
      <c r="D40" s="70">
        <f>'Startovní listina'!B128</f>
      </c>
      <c r="E40" s="71">
        <f>'Startovní listina'!C128</f>
      </c>
      <c r="F40" s="71">
        <f>'Startovní listina'!D128</f>
      </c>
      <c r="G40" s="71">
        <f>'Startovní listina'!E128</f>
      </c>
      <c r="H40" s="71">
        <f>'Startovní listina'!F128</f>
      </c>
      <c r="I40" s="76"/>
    </row>
    <row r="41" spans="1:9" ht="12.75">
      <c r="A41" s="69">
        <f>IF('Výsledková listina F'!D41&lt;&gt;"",A40+1,"")</f>
      </c>
      <c r="B41" s="74"/>
      <c r="C41" s="70">
        <f>'Startovní listina'!G129</f>
      </c>
      <c r="D41" s="70">
        <f>'Startovní listina'!B129</f>
      </c>
      <c r="E41" s="71">
        <f>'Startovní listina'!C129</f>
      </c>
      <c r="F41" s="71">
        <f>'Startovní listina'!D129</f>
      </c>
      <c r="G41" s="71">
        <f>'Startovní listina'!E129</f>
      </c>
      <c r="H41" s="71">
        <f>'Startovní listina'!F129</f>
      </c>
      <c r="I41" s="76"/>
    </row>
    <row r="42" spans="1:9" ht="12.75">
      <c r="A42" s="69">
        <f>IF('Výsledková listina F'!D42&lt;&gt;"",A41+1,"")</f>
      </c>
      <c r="B42" s="74"/>
      <c r="C42" s="70">
        <f>'Startovní listina'!G130</f>
      </c>
      <c r="D42" s="70">
        <f>'Startovní listina'!B130</f>
      </c>
      <c r="E42" s="71">
        <f>'Startovní listina'!C130</f>
      </c>
      <c r="F42" s="71">
        <f>'Startovní listina'!D130</f>
      </c>
      <c r="G42" s="71">
        <f>'Startovní listina'!E130</f>
      </c>
      <c r="H42" s="71">
        <f>'Startovní listina'!F130</f>
      </c>
      <c r="I42" s="76"/>
    </row>
    <row r="43" spans="1:9" ht="12.75">
      <c r="A43" s="69">
        <f>IF('Výsledková listina F'!D43&lt;&gt;"",A42+1,"")</f>
      </c>
      <c r="B43" s="74"/>
      <c r="C43" s="70">
        <f>'Startovní listina'!G131</f>
      </c>
      <c r="D43" s="70">
        <f>'Startovní listina'!B131</f>
      </c>
      <c r="E43" s="71">
        <f>'Startovní listina'!C131</f>
      </c>
      <c r="F43" s="71">
        <f>'Startovní listina'!D131</f>
      </c>
      <c r="G43" s="71">
        <f>'Startovní listina'!E131</f>
      </c>
      <c r="H43" s="71">
        <f>'Startovní listina'!F131</f>
      </c>
      <c r="I43" s="76"/>
    </row>
    <row r="44" spans="1:9" ht="12.75">
      <c r="A44" s="69">
        <f>IF('Výsledková listina F'!D44&lt;&gt;"",A43+1,"")</f>
      </c>
      <c r="B44" s="74"/>
      <c r="C44" s="70">
        <f>'Startovní listina'!G132</f>
      </c>
      <c r="D44" s="70">
        <f>'Startovní listina'!B132</f>
      </c>
      <c r="E44" s="71">
        <f>'Startovní listina'!C132</f>
      </c>
      <c r="F44" s="71">
        <f>'Startovní listina'!D132</f>
      </c>
      <c r="G44" s="71">
        <f>'Startovní listina'!E132</f>
      </c>
      <c r="H44" s="71">
        <f>'Startovní listina'!F132</f>
      </c>
      <c r="I44" s="76"/>
    </row>
    <row r="45" spans="1:9" ht="12.75">
      <c r="A45" s="69">
        <f>IF('Výsledková listina F'!D45&lt;&gt;"",A44+1,"")</f>
      </c>
      <c r="B45" s="74"/>
      <c r="C45" s="70">
        <f>'Startovní listina'!G133</f>
      </c>
      <c r="D45" s="70">
        <f>'Startovní listina'!B133</f>
      </c>
      <c r="E45" s="71">
        <f>'Startovní listina'!C133</f>
      </c>
      <c r="F45" s="71">
        <f>'Startovní listina'!D133</f>
      </c>
      <c r="G45" s="71">
        <f>'Startovní listina'!E133</f>
      </c>
      <c r="H45" s="71">
        <f>'Startovní listina'!F133</f>
      </c>
      <c r="I45" s="76"/>
    </row>
    <row r="46" spans="1:9" ht="12.75">
      <c r="A46" s="69">
        <f>IF('Výsledková listina F'!D46&lt;&gt;"",A45+1,"")</f>
      </c>
      <c r="B46" s="74"/>
      <c r="C46" s="70">
        <f>'Startovní listina'!G134</f>
      </c>
      <c r="D46" s="70">
        <f>'Startovní listina'!B134</f>
      </c>
      <c r="E46" s="71">
        <f>'Startovní listina'!C134</f>
      </c>
      <c r="F46" s="71">
        <f>'Startovní listina'!D134</f>
      </c>
      <c r="G46" s="71">
        <f>'Startovní listina'!E134</f>
      </c>
      <c r="H46" s="71">
        <f>'Startovní listina'!F134</f>
      </c>
      <c r="I46" s="76"/>
    </row>
    <row r="47" spans="1:9" ht="12.75">
      <c r="A47" s="69">
        <f>IF('Výsledková listina F'!D47&lt;&gt;"",A46+1,"")</f>
      </c>
      <c r="B47" s="74"/>
      <c r="C47" s="70">
        <f>'Startovní listina'!G135</f>
      </c>
      <c r="D47" s="70">
        <f>'Startovní listina'!B135</f>
      </c>
      <c r="E47" s="71">
        <f>'Startovní listina'!C135</f>
      </c>
      <c r="F47" s="71">
        <f>'Startovní listina'!D135</f>
      </c>
      <c r="G47" s="71">
        <f>'Startovní listina'!E135</f>
      </c>
      <c r="H47" s="71">
        <f>'Startovní listina'!F135</f>
      </c>
      <c r="I47" s="76"/>
    </row>
    <row r="48" spans="1:9" ht="12.75">
      <c r="A48" s="69">
        <f>IF('Výsledková listina F'!D48&lt;&gt;"",A47+1,"")</f>
      </c>
      <c r="B48" s="74"/>
      <c r="C48" s="70">
        <f>'Startovní listina'!G136</f>
      </c>
      <c r="D48" s="70">
        <f>'Startovní listina'!B136</f>
      </c>
      <c r="E48" s="71">
        <f>'Startovní listina'!C136</f>
      </c>
      <c r="F48" s="71">
        <f>'Startovní listina'!D136</f>
      </c>
      <c r="G48" s="71">
        <f>'Startovní listina'!E136</f>
      </c>
      <c r="H48" s="71">
        <f>'Startovní listina'!F136</f>
      </c>
      <c r="I48" s="76"/>
    </row>
    <row r="49" spans="1:9" ht="12.75">
      <c r="A49" s="69">
        <f>IF('Výsledková listina F'!D49&lt;&gt;"",A48+1,"")</f>
      </c>
      <c r="B49" s="74"/>
      <c r="C49" s="70">
        <f>'Startovní listina'!G137</f>
      </c>
      <c r="D49" s="70">
        <f>'Startovní listina'!B137</f>
      </c>
      <c r="E49" s="71">
        <f>'Startovní listina'!C137</f>
      </c>
      <c r="F49" s="71">
        <f>'Startovní listina'!D137</f>
      </c>
      <c r="G49" s="71">
        <f>'Startovní listina'!E137</f>
      </c>
      <c r="H49" s="71">
        <f>'Startovní listina'!F137</f>
      </c>
      <c r="I49" s="76"/>
    </row>
    <row r="50" spans="1:9" ht="12.75">
      <c r="A50" s="69">
        <f>IF('Výsledková listina F'!D50&lt;&gt;"",A49+1,"")</f>
      </c>
      <c r="B50" s="74"/>
      <c r="C50" s="70">
        <f>'Startovní listina'!G138</f>
      </c>
      <c r="D50" s="70">
        <f>'Startovní listina'!B138</f>
      </c>
      <c r="E50" s="71">
        <f>'Startovní listina'!C138</f>
      </c>
      <c r="F50" s="71">
        <f>'Startovní listina'!D138</f>
      </c>
      <c r="G50" s="71">
        <f>'Startovní listina'!E138</f>
      </c>
      <c r="H50" s="71">
        <f>'Startovní listina'!F138</f>
      </c>
      <c r="I50" s="76"/>
    </row>
    <row r="51" spans="1:9" ht="12.75">
      <c r="A51" s="69">
        <f>IF('Výsledková listina F'!D51&lt;&gt;"",A50+1,"")</f>
      </c>
      <c r="B51" s="74"/>
      <c r="C51" s="70">
        <f>'Startovní listina'!G139</f>
      </c>
      <c r="D51" s="70">
        <f>'Startovní listina'!B139</f>
      </c>
      <c r="E51" s="71">
        <f>'Startovní listina'!C139</f>
      </c>
      <c r="F51" s="71">
        <f>'Startovní listina'!D139</f>
      </c>
      <c r="G51" s="71">
        <f>'Startovní listina'!E139</f>
      </c>
      <c r="H51" s="71">
        <f>'Startovní listina'!F139</f>
      </c>
      <c r="I51" s="76"/>
    </row>
    <row r="52" spans="1:9" ht="12.75">
      <c r="A52" s="69">
        <f>IF('Výsledková listina F'!D52&lt;&gt;"",A51+1,"")</f>
      </c>
      <c r="B52" s="74"/>
      <c r="C52" s="70">
        <f>'Startovní listina'!G140</f>
      </c>
      <c r="D52" s="70">
        <f>'Startovní listina'!B140</f>
      </c>
      <c r="E52" s="71">
        <f>'Startovní listina'!C140</f>
      </c>
      <c r="F52" s="71">
        <f>'Startovní listina'!D140</f>
      </c>
      <c r="G52" s="71">
        <f>'Startovní listina'!E140</f>
      </c>
      <c r="H52" s="71">
        <f>'Startovní listina'!F140</f>
      </c>
      <c r="I52" s="76"/>
    </row>
    <row r="53" spans="1:41" s="64" customFormat="1" ht="13.5" thickBot="1">
      <c r="A53" s="69">
        <f>IF('Výsledková listina F'!D53&lt;&gt;"",A52+1,"")</f>
      </c>
      <c r="B53" s="75"/>
      <c r="C53" s="72">
        <f>'Startovní listina'!G141</f>
      </c>
      <c r="D53" s="72">
        <f>'Startovní listina'!B141</f>
      </c>
      <c r="E53" s="73">
        <f>'Startovní listina'!C141</f>
      </c>
      <c r="F53" s="73">
        <f>'Startovní listina'!D141</f>
      </c>
      <c r="G53" s="73">
        <f>'Startovní listina'!E141</f>
      </c>
      <c r="H53" s="73">
        <f>'Startovní listina'!F141</f>
      </c>
      <c r="I53" s="77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3:9" s="41" customFormat="1" ht="12.75">
      <c r="C54" s="53"/>
      <c r="D54" s="52"/>
      <c r="E54" s="49"/>
      <c r="F54" s="49"/>
      <c r="G54" s="53"/>
      <c r="H54" s="53"/>
      <c r="I54" s="52"/>
    </row>
    <row r="55" spans="3:9" s="41" customFormat="1" ht="12.75">
      <c r="C55" s="53"/>
      <c r="D55" s="52"/>
      <c r="E55" s="49"/>
      <c r="F55" s="49"/>
      <c r="G55" s="53"/>
      <c r="H55" s="53"/>
      <c r="I55" s="52"/>
    </row>
    <row r="56" spans="3:9" s="41" customFormat="1" ht="12.75">
      <c r="C56" s="53"/>
      <c r="D56" s="52"/>
      <c r="E56" s="49"/>
      <c r="F56" s="49"/>
      <c r="G56" s="53"/>
      <c r="H56" s="53"/>
      <c r="I56" s="52"/>
    </row>
    <row r="57" spans="3:9" s="41" customFormat="1" ht="12.75">
      <c r="C57" s="53"/>
      <c r="D57" s="52"/>
      <c r="E57" s="49"/>
      <c r="F57" s="49"/>
      <c r="G57" s="53"/>
      <c r="H57" s="53"/>
      <c r="I57" s="52"/>
    </row>
    <row r="58" spans="3:9" s="41" customFormat="1" ht="13.5" thickBot="1">
      <c r="C58" s="53"/>
      <c r="D58" s="52"/>
      <c r="E58" s="49"/>
      <c r="F58" s="49"/>
      <c r="G58" s="53"/>
      <c r="H58" s="53"/>
      <c r="I58" s="52"/>
    </row>
    <row r="59" spans="3:9" s="41" customFormat="1" ht="12.75">
      <c r="C59" s="53"/>
      <c r="D59" s="159" t="s">
        <v>13</v>
      </c>
      <c r="E59" s="160"/>
      <c r="F59" s="160"/>
      <c r="G59" s="160"/>
      <c r="H59" s="161"/>
      <c r="I59" s="52"/>
    </row>
    <row r="60" spans="3:9" s="41" customFormat="1" ht="12.75">
      <c r="C60" s="53"/>
      <c r="D60" s="162"/>
      <c r="E60" s="163"/>
      <c r="F60" s="163"/>
      <c r="G60" s="163"/>
      <c r="H60" s="164"/>
      <c r="I60" s="52"/>
    </row>
    <row r="61" spans="3:9" s="41" customFormat="1" ht="12.75">
      <c r="C61" s="53"/>
      <c r="D61" s="162"/>
      <c r="E61" s="163"/>
      <c r="F61" s="163"/>
      <c r="G61" s="163"/>
      <c r="H61" s="164"/>
      <c r="I61" s="52"/>
    </row>
    <row r="62" spans="3:9" s="41" customFormat="1" ht="12.75">
      <c r="C62" s="53"/>
      <c r="D62" s="162"/>
      <c r="E62" s="163"/>
      <c r="F62" s="163"/>
      <c r="G62" s="163"/>
      <c r="H62" s="164"/>
      <c r="I62" s="52"/>
    </row>
    <row r="63" spans="3:9" s="41" customFormat="1" ht="12.75">
      <c r="C63" s="53"/>
      <c r="D63" s="162"/>
      <c r="E63" s="163"/>
      <c r="F63" s="163"/>
      <c r="G63" s="163"/>
      <c r="H63" s="164"/>
      <c r="I63" s="52"/>
    </row>
    <row r="64" spans="4:9" s="41" customFormat="1" ht="12.75">
      <c r="D64" s="162"/>
      <c r="E64" s="163"/>
      <c r="F64" s="163"/>
      <c r="G64" s="163"/>
      <c r="H64" s="164"/>
      <c r="I64" s="54"/>
    </row>
    <row r="65" spans="4:9" s="41" customFormat="1" ht="13.5" thickBot="1">
      <c r="D65" s="165"/>
      <c r="E65" s="166"/>
      <c r="F65" s="166"/>
      <c r="G65" s="166"/>
      <c r="H65" s="167"/>
      <c r="I65" s="54"/>
    </row>
    <row r="66" spans="7:9" s="41" customFormat="1" ht="12.75">
      <c r="G66" s="54"/>
      <c r="I66" s="54"/>
    </row>
    <row r="67" spans="7:9" s="41" customFormat="1" ht="12.75">
      <c r="G67" s="54"/>
      <c r="I67" s="54"/>
    </row>
    <row r="68" spans="7:9" s="41" customFormat="1" ht="12.75">
      <c r="G68" s="54"/>
      <c r="I68" s="54"/>
    </row>
    <row r="69" spans="7:9" s="41" customFormat="1" ht="12.75">
      <c r="G69" s="54"/>
      <c r="I69" s="54"/>
    </row>
    <row r="70" spans="7:9" s="41" customFormat="1" ht="12.75">
      <c r="G70" s="54"/>
      <c r="I70" s="54"/>
    </row>
    <row r="71" spans="7:9" s="41" customFormat="1" ht="12.75">
      <c r="G71" s="54"/>
      <c r="I71" s="54"/>
    </row>
    <row r="72" spans="7:9" s="41" customFormat="1" ht="12.75">
      <c r="G72" s="54"/>
      <c r="I72" s="54"/>
    </row>
    <row r="73" spans="7:9" s="41" customFormat="1" ht="12.75">
      <c r="G73" s="54"/>
      <c r="I73" s="54"/>
    </row>
    <row r="74" spans="7:9" s="41" customFormat="1" ht="12.75">
      <c r="G74" s="54"/>
      <c r="I74" s="54"/>
    </row>
    <row r="75" spans="7:9" s="41" customFormat="1" ht="12.75">
      <c r="G75" s="54"/>
      <c r="I75" s="54"/>
    </row>
    <row r="76" spans="7:9" s="41" customFormat="1" ht="12.75">
      <c r="G76" s="54"/>
      <c r="I76" s="54"/>
    </row>
    <row r="77" spans="7:9" s="41" customFormat="1" ht="12.75">
      <c r="G77" s="54"/>
      <c r="I77" s="54"/>
    </row>
    <row r="78" spans="7:9" s="41" customFormat="1" ht="12.75">
      <c r="G78" s="54"/>
      <c r="I78" s="54"/>
    </row>
    <row r="79" spans="7:9" s="41" customFormat="1" ht="12.75">
      <c r="G79" s="54"/>
      <c r="I79" s="54"/>
    </row>
    <row r="80" spans="7:9" s="41" customFormat="1" ht="12.75">
      <c r="G80" s="54"/>
      <c r="I80" s="54"/>
    </row>
    <row r="81" spans="7:9" s="41" customFormat="1" ht="12.75">
      <c r="G81" s="54"/>
      <c r="I81" s="54"/>
    </row>
    <row r="82" spans="7:9" s="41" customFormat="1" ht="12.75">
      <c r="G82" s="54"/>
      <c r="I82" s="54"/>
    </row>
    <row r="83" spans="7:9" s="41" customFormat="1" ht="12.75">
      <c r="G83" s="54"/>
      <c r="I83" s="54"/>
    </row>
    <row r="84" spans="7:9" s="41" customFormat="1" ht="12.75">
      <c r="G84" s="54"/>
      <c r="I84" s="54"/>
    </row>
    <row r="85" spans="7:9" s="41" customFormat="1" ht="12.75">
      <c r="G85" s="54"/>
      <c r="I85" s="54"/>
    </row>
    <row r="86" spans="7:9" s="41" customFormat="1" ht="12.75">
      <c r="G86" s="54"/>
      <c r="I86" s="54"/>
    </row>
    <row r="87" spans="7:9" s="41" customFormat="1" ht="12.75">
      <c r="G87" s="54"/>
      <c r="I87" s="54"/>
    </row>
    <row r="88" spans="7:9" s="41" customFormat="1" ht="12.75">
      <c r="G88" s="54"/>
      <c r="I88" s="54"/>
    </row>
    <row r="89" spans="7:9" s="41" customFormat="1" ht="12.75">
      <c r="G89" s="54"/>
      <c r="I89" s="54"/>
    </row>
    <row r="90" spans="7:9" s="41" customFormat="1" ht="12.75">
      <c r="G90" s="54"/>
      <c r="I90" s="54"/>
    </row>
    <row r="91" spans="7:9" s="41" customFormat="1" ht="12.75">
      <c r="G91" s="54"/>
      <c r="I91" s="54"/>
    </row>
    <row r="92" spans="7:9" s="41" customFormat="1" ht="12.75">
      <c r="G92" s="54"/>
      <c r="I92" s="54"/>
    </row>
    <row r="93" spans="7:9" s="41" customFormat="1" ht="12.75">
      <c r="G93" s="54"/>
      <c r="I93" s="54"/>
    </row>
    <row r="94" spans="7:9" s="41" customFormat="1" ht="12.75">
      <c r="G94" s="54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  <row r="135" spans="7:9" s="41" customFormat="1" ht="12.75">
      <c r="G135" s="54"/>
      <c r="I135" s="54"/>
    </row>
    <row r="136" spans="7:9" s="41" customFormat="1" ht="12.75">
      <c r="G136" s="54"/>
      <c r="I136" s="54"/>
    </row>
  </sheetData>
  <sheetProtection sheet="1" objects="1" scenarios="1" selectLockedCells="1" selectUnlockedCells="1"/>
  <mergeCells count="5">
    <mergeCell ref="A1:I1"/>
    <mergeCell ref="A2:I2"/>
    <mergeCell ref="K2:O4"/>
    <mergeCell ref="A3:I3"/>
    <mergeCell ref="D59:H65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0"/>
  <dimension ref="A1:AO139"/>
  <sheetViews>
    <sheetView showGridLines="0" zoomScale="130" zoomScaleNormal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9" s="41" customFormat="1" ht="18.75" customHeight="1">
      <c r="A5" s="121">
        <v>35</v>
      </c>
      <c r="B5" s="122">
        <v>1</v>
      </c>
      <c r="C5" s="128" t="str">
        <f>'Startovní listina'!G43</f>
        <v>G</v>
      </c>
      <c r="D5" s="128">
        <f>'Startovní listina'!B43</f>
        <v>43</v>
      </c>
      <c r="E5" s="129" t="str">
        <f>'Startovní listina'!C43</f>
        <v>Komárková</v>
      </c>
      <c r="F5" s="129" t="str">
        <f>'Startovní listina'!D43</f>
        <v>Zdeňka</v>
      </c>
      <c r="G5" s="129">
        <f>'Startovní listina'!E43</f>
        <v>1974</v>
      </c>
      <c r="H5" s="129" t="str">
        <f>'Startovní listina'!F43</f>
        <v>SDH Bolešín</v>
      </c>
      <c r="I5" s="130">
        <v>0.08983796296296297</v>
      </c>
    </row>
    <row r="6" spans="1:9" s="41" customFormat="1" ht="18.75" customHeight="1">
      <c r="A6" s="121">
        <v>47</v>
      </c>
      <c r="B6" s="122">
        <v>2</v>
      </c>
      <c r="C6" s="128" t="str">
        <f>'Startovní listina'!G54</f>
        <v>G</v>
      </c>
      <c r="D6" s="128">
        <f>'Startovní listina'!B54</f>
        <v>55</v>
      </c>
      <c r="E6" s="129" t="str">
        <f>'Startovní listina'!C54</f>
        <v>Bódiová</v>
      </c>
      <c r="F6" s="129" t="str">
        <f>'Startovní listina'!D54</f>
        <v>Adéla</v>
      </c>
      <c r="G6" s="129">
        <f>'Startovní listina'!E54</f>
        <v>1976</v>
      </c>
      <c r="H6" s="129" t="str">
        <f>'Startovní listina'!F54</f>
        <v>Sporty.cz Brno</v>
      </c>
      <c r="I6" s="130">
        <v>0.09283564814814815</v>
      </c>
    </row>
    <row r="7" spans="1:9" s="41" customFormat="1" ht="18.75" customHeight="1">
      <c r="A7" s="121">
        <v>57</v>
      </c>
      <c r="B7" s="122">
        <v>3</v>
      </c>
      <c r="C7" s="128" t="str">
        <f>'Startovní listina'!G92</f>
        <v>G</v>
      </c>
      <c r="D7" s="128">
        <f>'Startovní listina'!B92</f>
        <v>99</v>
      </c>
      <c r="E7" s="129" t="str">
        <f>'Startovní listina'!C92</f>
        <v>Všetečková</v>
      </c>
      <c r="F7" s="129" t="str">
        <f>'Startovní listina'!D92</f>
        <v>Pavla</v>
      </c>
      <c r="G7" s="129">
        <f>'Startovní listina'!E92</f>
        <v>1975</v>
      </c>
      <c r="H7" s="129" t="str">
        <f>'Startovní listina'!F92</f>
        <v>MOTOR JOURNAL</v>
      </c>
      <c r="I7" s="130">
        <v>0.09590277777777778</v>
      </c>
    </row>
    <row r="8" spans="1:9" s="41" customFormat="1" ht="18.75" customHeight="1">
      <c r="A8" s="121">
        <v>62</v>
      </c>
      <c r="B8" s="122">
        <v>4</v>
      </c>
      <c r="C8" s="128" t="str">
        <f>'Startovní listina'!G64</f>
        <v>G</v>
      </c>
      <c r="D8" s="128">
        <f>'Startovní listina'!B64</f>
        <v>66</v>
      </c>
      <c r="E8" s="129" t="str">
        <f>'Startovní listina'!C64</f>
        <v>Ráček Pelikánová</v>
      </c>
      <c r="F8" s="129" t="str">
        <f>'Startovní listina'!D64</f>
        <v>Dáša</v>
      </c>
      <c r="G8" s="129">
        <f>'Startovní listina'!E64</f>
        <v>1976</v>
      </c>
      <c r="H8" s="129" t="str">
        <f>'Startovní listina'!F64</f>
        <v>Sporty.cz Křoví</v>
      </c>
      <c r="I8" s="130">
        <v>0.09784722222222221</v>
      </c>
    </row>
    <row r="9" spans="1:9" s="41" customFormat="1" ht="18.75" customHeight="1">
      <c r="A9" s="121">
        <v>63</v>
      </c>
      <c r="B9" s="122">
        <v>5</v>
      </c>
      <c r="C9" s="128" t="str">
        <f>'Startovní listina'!G68</f>
        <v>G</v>
      </c>
      <c r="D9" s="128">
        <f>'Startovní listina'!B68</f>
        <v>72</v>
      </c>
      <c r="E9" s="129" t="str">
        <f>'Startovní listina'!C68</f>
        <v>Krejsová</v>
      </c>
      <c r="F9" s="129" t="str">
        <f>'Startovní listina'!D68</f>
        <v>Petra</v>
      </c>
      <c r="G9" s="129">
        <f>'Startovní listina'!E68</f>
        <v>1979</v>
      </c>
      <c r="H9" s="129" t="str">
        <f>'Startovní listina'!F68</f>
        <v>Boskovice</v>
      </c>
      <c r="I9" s="130">
        <v>0.09802083333333333</v>
      </c>
    </row>
    <row r="10" spans="1:9" s="41" customFormat="1" ht="18.75" customHeight="1">
      <c r="A10" s="121">
        <v>72</v>
      </c>
      <c r="B10" s="122">
        <v>6</v>
      </c>
      <c r="C10" s="128" t="str">
        <f>'Startovní listina'!G69</f>
        <v>G</v>
      </c>
      <c r="D10" s="128">
        <f>'Startovní listina'!B69</f>
        <v>73</v>
      </c>
      <c r="E10" s="129" t="str">
        <f>'Startovní listina'!C69</f>
        <v>Šustrová</v>
      </c>
      <c r="F10" s="129" t="str">
        <f>'Startovní listina'!D69</f>
        <v>Kateřina</v>
      </c>
      <c r="G10" s="129">
        <f>'Startovní listina'!E69</f>
        <v>1979</v>
      </c>
      <c r="H10" s="129" t="str">
        <f>'Startovní listina'!F69</f>
        <v>Liga 100 Olomouc</v>
      </c>
      <c r="I10" s="130">
        <v>0.10434027777777777</v>
      </c>
    </row>
    <row r="11" spans="1:9" s="41" customFormat="1" ht="18.75" customHeight="1">
      <c r="A11" s="121">
        <v>90</v>
      </c>
      <c r="B11" s="122">
        <v>7</v>
      </c>
      <c r="C11" s="128" t="str">
        <f>'Startovní listina'!G39</f>
        <v>G</v>
      </c>
      <c r="D11" s="128">
        <f>'Startovní listina'!B39</f>
        <v>38</v>
      </c>
      <c r="E11" s="129" t="str">
        <f>'Startovní listina'!C39</f>
        <v>Ježová</v>
      </c>
      <c r="F11" s="129" t="str">
        <f>'Startovní listina'!D39</f>
        <v>Martina</v>
      </c>
      <c r="G11" s="129">
        <f>'Startovní listina'!E39</f>
        <v>1975</v>
      </c>
      <c r="H11" s="129" t="str">
        <f>'Startovní listina'!F39</f>
        <v>Brno</v>
      </c>
      <c r="I11" s="130">
        <v>0.13605324074074074</v>
      </c>
    </row>
    <row r="12" spans="1:9" s="41" customFormat="1" ht="12.75">
      <c r="A12" s="69">
        <f>IF('Výsledková listina G'!D12&lt;&gt;"",#REF!+1,"")</f>
      </c>
      <c r="B12" s="74"/>
      <c r="C12" s="70">
        <f>'Startovní listina'!G97</f>
      </c>
      <c r="D12" s="70">
        <f>'Startovní listina'!B97</f>
      </c>
      <c r="E12" s="71">
        <f>'Startovní listina'!C97</f>
      </c>
      <c r="F12" s="71">
        <f>'Startovní listina'!D97</f>
      </c>
      <c r="G12" s="71">
        <f>'Startovní listina'!E97</f>
      </c>
      <c r="H12" s="71">
        <f>'Startovní listina'!F97</f>
      </c>
      <c r="I12" s="76"/>
    </row>
    <row r="13" spans="1:9" s="41" customFormat="1" ht="12.75">
      <c r="A13" s="69">
        <f>IF('Výsledková listina G'!D13&lt;&gt;"",A12+1,"")</f>
      </c>
      <c r="B13" s="74"/>
      <c r="C13" s="70">
        <f>'Startovní listina'!G98</f>
      </c>
      <c r="D13" s="70">
        <f>'Startovní listina'!B98</f>
      </c>
      <c r="E13" s="71">
        <f>'Startovní listina'!C98</f>
      </c>
      <c r="F13" s="71">
        <f>'Startovní listina'!D98</f>
      </c>
      <c r="G13" s="71">
        <f>'Startovní listina'!E98</f>
      </c>
      <c r="H13" s="71">
        <f>'Startovní listina'!F98</f>
      </c>
      <c r="I13" s="76"/>
    </row>
    <row r="14" spans="1:9" s="41" customFormat="1" ht="12.75">
      <c r="A14" s="69">
        <f>IF('Výsledková listina G'!D14&lt;&gt;"",A13+1,"")</f>
      </c>
      <c r="B14" s="74"/>
      <c r="C14" s="70">
        <f>'Startovní listina'!G99</f>
      </c>
      <c r="D14" s="70">
        <f>'Startovní listina'!B99</f>
      </c>
      <c r="E14" s="71">
        <f>'Startovní listina'!C99</f>
      </c>
      <c r="F14" s="71">
        <f>'Startovní listina'!D99</f>
      </c>
      <c r="G14" s="71">
        <f>'Startovní listina'!E99</f>
      </c>
      <c r="H14" s="71">
        <f>'Startovní listina'!F99</f>
      </c>
      <c r="I14" s="76"/>
    </row>
    <row r="15" spans="1:9" s="41" customFormat="1" ht="12.75">
      <c r="A15" s="69">
        <f>IF('Výsledková listina G'!D15&lt;&gt;"",A14+1,"")</f>
      </c>
      <c r="B15" s="74"/>
      <c r="C15" s="70">
        <f>'Startovní listina'!G100</f>
      </c>
      <c r="D15" s="70">
        <f>'Startovní listina'!B100</f>
      </c>
      <c r="E15" s="71">
        <f>'Startovní listina'!C100</f>
      </c>
      <c r="F15" s="71">
        <f>'Startovní listina'!D100</f>
      </c>
      <c r="G15" s="71">
        <f>'Startovní listina'!E100</f>
      </c>
      <c r="H15" s="71">
        <f>'Startovní listina'!F100</f>
      </c>
      <c r="I15" s="76"/>
    </row>
    <row r="16" spans="1:9" s="41" customFormat="1" ht="12.75">
      <c r="A16" s="69">
        <f>IF('Výsledková listina G'!D16&lt;&gt;"",A15+1,"")</f>
      </c>
      <c r="B16" s="74"/>
      <c r="C16" s="70">
        <f>'Startovní listina'!G101</f>
      </c>
      <c r="D16" s="70">
        <f>'Startovní listina'!B101</f>
      </c>
      <c r="E16" s="71">
        <f>'Startovní listina'!C101</f>
      </c>
      <c r="F16" s="71">
        <f>'Startovní listina'!D101</f>
      </c>
      <c r="G16" s="71">
        <f>'Startovní listina'!E101</f>
      </c>
      <c r="H16" s="71">
        <f>'Startovní listina'!F101</f>
      </c>
      <c r="I16" s="76"/>
    </row>
    <row r="17" spans="1:9" s="41" customFormat="1" ht="12.75">
      <c r="A17" s="69">
        <f>IF('Výsledková listina G'!D17&lt;&gt;"",A16+1,"")</f>
      </c>
      <c r="B17" s="74"/>
      <c r="C17" s="70">
        <f>'Startovní listina'!G102</f>
      </c>
      <c r="D17" s="70">
        <f>'Startovní listina'!B102</f>
      </c>
      <c r="E17" s="71">
        <f>'Startovní listina'!C102</f>
      </c>
      <c r="F17" s="71">
        <f>'Startovní listina'!D102</f>
      </c>
      <c r="G17" s="71">
        <f>'Startovní listina'!E102</f>
      </c>
      <c r="H17" s="71">
        <f>'Startovní listina'!F102</f>
      </c>
      <c r="I17" s="76"/>
    </row>
    <row r="18" spans="1:9" s="41" customFormat="1" ht="12.75">
      <c r="A18" s="69">
        <f>IF('Výsledková listina G'!D18&lt;&gt;"",A17+1,"")</f>
      </c>
      <c r="B18" s="74"/>
      <c r="C18" s="70">
        <f>'Startovní listina'!G103</f>
      </c>
      <c r="D18" s="70">
        <f>'Startovní listina'!B103</f>
      </c>
      <c r="E18" s="71">
        <f>'Startovní listina'!C103</f>
      </c>
      <c r="F18" s="71">
        <f>'Startovní listina'!D103</f>
      </c>
      <c r="G18" s="71">
        <f>'Startovní listina'!E103</f>
      </c>
      <c r="H18" s="71">
        <f>'Startovní listina'!F103</f>
      </c>
      <c r="I18" s="76"/>
    </row>
    <row r="19" spans="1:9" s="41" customFormat="1" ht="12.75">
      <c r="A19" s="69">
        <f>IF('Výsledková listina G'!D19&lt;&gt;"",A18+1,"")</f>
      </c>
      <c r="B19" s="74"/>
      <c r="C19" s="70">
        <f>'Startovní listina'!G104</f>
      </c>
      <c r="D19" s="70">
        <f>'Startovní listina'!B104</f>
      </c>
      <c r="E19" s="71">
        <f>'Startovní listina'!C104</f>
      </c>
      <c r="F19" s="71">
        <f>'Startovní listina'!D104</f>
      </c>
      <c r="G19" s="71">
        <f>'Startovní listina'!E104</f>
      </c>
      <c r="H19" s="71">
        <f>'Startovní listina'!F104</f>
      </c>
      <c r="I19" s="76"/>
    </row>
    <row r="20" spans="1:9" s="41" customFormat="1" ht="12.75">
      <c r="A20" s="69">
        <f>IF('Výsledková listina G'!D20&lt;&gt;"",A19+1,"")</f>
      </c>
      <c r="B20" s="74"/>
      <c r="C20" s="70">
        <f>'Startovní listina'!G105</f>
      </c>
      <c r="D20" s="70">
        <f>'Startovní listina'!B105</f>
      </c>
      <c r="E20" s="71">
        <f>'Startovní listina'!C105</f>
      </c>
      <c r="F20" s="71">
        <f>'Startovní listina'!D105</f>
      </c>
      <c r="G20" s="71">
        <f>'Startovní listina'!E105</f>
      </c>
      <c r="H20" s="71">
        <f>'Startovní listina'!F105</f>
      </c>
      <c r="I20" s="76"/>
    </row>
    <row r="21" spans="1:9" s="41" customFormat="1" ht="12.75">
      <c r="A21" s="69">
        <f>IF('Výsledková listina G'!D21&lt;&gt;"",A20+1,"")</f>
      </c>
      <c r="B21" s="74"/>
      <c r="C21" s="70">
        <f>'Startovní listina'!G106</f>
      </c>
      <c r="D21" s="70">
        <f>'Startovní listina'!B106</f>
      </c>
      <c r="E21" s="71">
        <f>'Startovní listina'!C106</f>
      </c>
      <c r="F21" s="71">
        <f>'Startovní listina'!D106</f>
      </c>
      <c r="G21" s="71">
        <f>'Startovní listina'!E106</f>
      </c>
      <c r="H21" s="71">
        <f>'Startovní listina'!F106</f>
      </c>
      <c r="I21" s="76"/>
    </row>
    <row r="22" spans="1:9" s="41" customFormat="1" ht="12.75">
      <c r="A22" s="69">
        <f>IF('Výsledková listina G'!D22&lt;&gt;"",A21+1,"")</f>
      </c>
      <c r="B22" s="74"/>
      <c r="C22" s="70">
        <f>'Startovní listina'!G107</f>
      </c>
      <c r="D22" s="70">
        <f>'Startovní listina'!B107</f>
      </c>
      <c r="E22" s="71">
        <f>'Startovní listina'!C107</f>
      </c>
      <c r="F22" s="71">
        <f>'Startovní listina'!D107</f>
      </c>
      <c r="G22" s="71">
        <f>'Startovní listina'!E107</f>
      </c>
      <c r="H22" s="71">
        <f>'Startovní listina'!F107</f>
      </c>
      <c r="I22" s="76"/>
    </row>
    <row r="23" spans="1:9" s="41" customFormat="1" ht="12.75">
      <c r="A23" s="69">
        <f>IF('Výsledková listina G'!D23&lt;&gt;"",A22+1,"")</f>
      </c>
      <c r="B23" s="74"/>
      <c r="C23" s="70">
        <f>'Startovní listina'!G108</f>
      </c>
      <c r="D23" s="70">
        <f>'Startovní listina'!B108</f>
      </c>
      <c r="E23" s="71">
        <f>'Startovní listina'!C108</f>
      </c>
      <c r="F23" s="71">
        <f>'Startovní listina'!D108</f>
      </c>
      <c r="G23" s="71">
        <f>'Startovní listina'!E108</f>
      </c>
      <c r="H23" s="71">
        <f>'Startovní listina'!F108</f>
      </c>
      <c r="I23" s="76"/>
    </row>
    <row r="24" spans="1:9" s="41" customFormat="1" ht="12.75">
      <c r="A24" s="69">
        <f>IF('Výsledková listina G'!D24&lt;&gt;"",A23+1,"")</f>
      </c>
      <c r="B24" s="74"/>
      <c r="C24" s="70">
        <f>'Startovní listina'!G109</f>
      </c>
      <c r="D24" s="70">
        <f>'Startovní listina'!B109</f>
      </c>
      <c r="E24" s="71">
        <f>'Startovní listina'!C109</f>
      </c>
      <c r="F24" s="71">
        <f>'Startovní listina'!D109</f>
      </c>
      <c r="G24" s="71">
        <f>'Startovní listina'!E109</f>
      </c>
      <c r="H24" s="71">
        <f>'Startovní listina'!F109</f>
      </c>
      <c r="I24" s="76"/>
    </row>
    <row r="25" spans="1:9" s="41" customFormat="1" ht="12.75">
      <c r="A25" s="69">
        <f>IF('Výsledková listina G'!D25&lt;&gt;"",A24+1,"")</f>
      </c>
      <c r="B25" s="74"/>
      <c r="C25" s="70">
        <f>'Startovní listina'!G110</f>
      </c>
      <c r="D25" s="70">
        <f>'Startovní listina'!B110</f>
      </c>
      <c r="E25" s="71">
        <f>'Startovní listina'!C110</f>
      </c>
      <c r="F25" s="71">
        <f>'Startovní listina'!D110</f>
      </c>
      <c r="G25" s="71">
        <f>'Startovní listina'!E110</f>
      </c>
      <c r="H25" s="71">
        <f>'Startovní listina'!F110</f>
      </c>
      <c r="I25" s="76"/>
    </row>
    <row r="26" spans="1:9" s="41" customFormat="1" ht="12.75">
      <c r="A26" s="69">
        <f>IF('Výsledková listina G'!D26&lt;&gt;"",A25+1,"")</f>
      </c>
      <c r="B26" s="74"/>
      <c r="C26" s="70">
        <f>'Startovní listina'!G111</f>
      </c>
      <c r="D26" s="70">
        <f>'Startovní listina'!B111</f>
      </c>
      <c r="E26" s="71">
        <f>'Startovní listina'!C111</f>
      </c>
      <c r="F26" s="71">
        <f>'Startovní listina'!D111</f>
      </c>
      <c r="G26" s="71">
        <f>'Startovní listina'!E111</f>
      </c>
      <c r="H26" s="71">
        <f>'Startovní listina'!F111</f>
      </c>
      <c r="I26" s="76"/>
    </row>
    <row r="27" spans="1:9" s="41" customFormat="1" ht="12.75">
      <c r="A27" s="69">
        <f>IF('Výsledková listina G'!D27&lt;&gt;"",A26+1,"")</f>
      </c>
      <c r="B27" s="74"/>
      <c r="C27" s="70">
        <f>'Startovní listina'!G112</f>
      </c>
      <c r="D27" s="70">
        <f>'Startovní listina'!B112</f>
      </c>
      <c r="E27" s="71">
        <f>'Startovní listina'!C112</f>
      </c>
      <c r="F27" s="71">
        <f>'Startovní listina'!D112</f>
      </c>
      <c r="G27" s="71">
        <f>'Startovní listina'!E112</f>
      </c>
      <c r="H27" s="71">
        <f>'Startovní listina'!F112</f>
      </c>
      <c r="I27" s="76"/>
    </row>
    <row r="28" spans="1:9" s="41" customFormat="1" ht="12.75">
      <c r="A28" s="69">
        <f>IF('Výsledková listina G'!D28&lt;&gt;"",A27+1,"")</f>
      </c>
      <c r="B28" s="74"/>
      <c r="C28" s="70">
        <f>'Startovní listina'!G113</f>
      </c>
      <c r="D28" s="70">
        <f>'Startovní listina'!B113</f>
      </c>
      <c r="E28" s="71">
        <f>'Startovní listina'!C113</f>
      </c>
      <c r="F28" s="71">
        <f>'Startovní listina'!D113</f>
      </c>
      <c r="G28" s="71">
        <f>'Startovní listina'!E113</f>
      </c>
      <c r="H28" s="71">
        <f>'Startovní listina'!F113</f>
      </c>
      <c r="I28" s="76"/>
    </row>
    <row r="29" spans="1:9" s="41" customFormat="1" ht="12.75">
      <c r="A29" s="69">
        <f>IF('Výsledková listina G'!D29&lt;&gt;"",A28+1,"")</f>
      </c>
      <c r="B29" s="74"/>
      <c r="C29" s="70">
        <f>'Startovní listina'!G114</f>
      </c>
      <c r="D29" s="70">
        <f>'Startovní listina'!B114</f>
      </c>
      <c r="E29" s="71">
        <f>'Startovní listina'!C114</f>
      </c>
      <c r="F29" s="71">
        <f>'Startovní listina'!D114</f>
      </c>
      <c r="G29" s="71">
        <f>'Startovní listina'!E114</f>
      </c>
      <c r="H29" s="71">
        <f>'Startovní listina'!F114</f>
      </c>
      <c r="I29" s="76"/>
    </row>
    <row r="30" spans="1:9" s="41" customFormat="1" ht="12.75">
      <c r="A30" s="69">
        <f>IF('Výsledková listina G'!D30&lt;&gt;"",A29+1,"")</f>
      </c>
      <c r="B30" s="74"/>
      <c r="C30" s="70">
        <f>'Startovní listina'!G115</f>
      </c>
      <c r="D30" s="70">
        <f>'Startovní listina'!B115</f>
      </c>
      <c r="E30" s="71">
        <f>'Startovní listina'!C115</f>
      </c>
      <c r="F30" s="71">
        <f>'Startovní listina'!D115</f>
      </c>
      <c r="G30" s="71">
        <f>'Startovní listina'!E115</f>
      </c>
      <c r="H30" s="71">
        <f>'Startovní listina'!F115</f>
      </c>
      <c r="I30" s="76"/>
    </row>
    <row r="31" spans="1:9" s="41" customFormat="1" ht="12.75">
      <c r="A31" s="69">
        <f>IF('Výsledková listina G'!D31&lt;&gt;"",A30+1,"")</f>
      </c>
      <c r="B31" s="74"/>
      <c r="C31" s="70">
        <f>'Startovní listina'!G116</f>
      </c>
      <c r="D31" s="70">
        <f>'Startovní listina'!B116</f>
      </c>
      <c r="E31" s="71">
        <f>'Startovní listina'!C116</f>
      </c>
      <c r="F31" s="71">
        <f>'Startovní listina'!D116</f>
      </c>
      <c r="G31" s="71">
        <f>'Startovní listina'!E116</f>
      </c>
      <c r="H31" s="71">
        <f>'Startovní listina'!F116</f>
      </c>
      <c r="I31" s="76"/>
    </row>
    <row r="32" spans="1:9" s="41" customFormat="1" ht="12.75">
      <c r="A32" s="69">
        <f>IF('Výsledková listina G'!D32&lt;&gt;"",A31+1,"")</f>
      </c>
      <c r="B32" s="74"/>
      <c r="C32" s="70">
        <f>'Startovní listina'!G117</f>
      </c>
      <c r="D32" s="70">
        <f>'Startovní listina'!B117</f>
      </c>
      <c r="E32" s="71">
        <f>'Startovní listina'!C117</f>
      </c>
      <c r="F32" s="71">
        <f>'Startovní listina'!D117</f>
      </c>
      <c r="G32" s="71">
        <f>'Startovní listina'!E117</f>
      </c>
      <c r="H32" s="71">
        <f>'Startovní listina'!F117</f>
      </c>
      <c r="I32" s="76"/>
    </row>
    <row r="33" spans="1:9" s="41" customFormat="1" ht="12.75">
      <c r="A33" s="69">
        <f>IF('Výsledková listina G'!D33&lt;&gt;"",A32+1,"")</f>
      </c>
      <c r="B33" s="74"/>
      <c r="C33" s="70">
        <f>'Startovní listina'!G118</f>
      </c>
      <c r="D33" s="70">
        <f>'Startovní listina'!B118</f>
      </c>
      <c r="E33" s="71">
        <f>'Startovní listina'!C118</f>
      </c>
      <c r="F33" s="71">
        <f>'Startovní listina'!D118</f>
      </c>
      <c r="G33" s="71">
        <f>'Startovní listina'!E118</f>
      </c>
      <c r="H33" s="71">
        <f>'Startovní listina'!F118</f>
      </c>
      <c r="I33" s="76"/>
    </row>
    <row r="34" spans="1:9" s="41" customFormat="1" ht="12.75">
      <c r="A34" s="69">
        <f>IF('Výsledková listina G'!D34&lt;&gt;"",A33+1,"")</f>
      </c>
      <c r="B34" s="74"/>
      <c r="C34" s="70">
        <f>'Startovní listina'!G119</f>
      </c>
      <c r="D34" s="70">
        <f>'Startovní listina'!B119</f>
      </c>
      <c r="E34" s="71">
        <f>'Startovní listina'!C119</f>
      </c>
      <c r="F34" s="71">
        <f>'Startovní listina'!D119</f>
      </c>
      <c r="G34" s="71">
        <f>'Startovní listina'!E119</f>
      </c>
      <c r="H34" s="71">
        <f>'Startovní listina'!F119</f>
      </c>
      <c r="I34" s="76"/>
    </row>
    <row r="35" spans="1:9" s="41" customFormat="1" ht="12.75">
      <c r="A35" s="69">
        <f>IF('Výsledková listina G'!D35&lt;&gt;"",A34+1,"")</f>
      </c>
      <c r="B35" s="74"/>
      <c r="C35" s="70">
        <f>'Startovní listina'!G120</f>
      </c>
      <c r="D35" s="70">
        <f>'Startovní listina'!B120</f>
      </c>
      <c r="E35" s="71">
        <f>'Startovní listina'!C120</f>
      </c>
      <c r="F35" s="71">
        <f>'Startovní listina'!D120</f>
      </c>
      <c r="G35" s="71">
        <f>'Startovní listina'!E120</f>
      </c>
      <c r="H35" s="71">
        <f>'Startovní listina'!F120</f>
      </c>
      <c r="I35" s="76"/>
    </row>
    <row r="36" spans="1:9" s="41" customFormat="1" ht="12.75">
      <c r="A36" s="69">
        <f>IF('Výsledková listina G'!D36&lt;&gt;"",A35+1,"")</f>
      </c>
      <c r="B36" s="74"/>
      <c r="C36" s="70">
        <f>'Startovní listina'!G121</f>
      </c>
      <c r="D36" s="70">
        <f>'Startovní listina'!B121</f>
      </c>
      <c r="E36" s="71">
        <f>'Startovní listina'!C121</f>
      </c>
      <c r="F36" s="71">
        <f>'Startovní listina'!D121</f>
      </c>
      <c r="G36" s="71">
        <f>'Startovní listina'!E121</f>
      </c>
      <c r="H36" s="71">
        <f>'Startovní listina'!F121</f>
      </c>
      <c r="I36" s="76"/>
    </row>
    <row r="37" spans="1:9" s="41" customFormat="1" ht="12.75">
      <c r="A37" s="69">
        <f>IF('Výsledková listina G'!D37&lt;&gt;"",A36+1,"")</f>
      </c>
      <c r="B37" s="74"/>
      <c r="C37" s="70">
        <f>'Startovní listina'!G122</f>
      </c>
      <c r="D37" s="70">
        <f>'Startovní listina'!B122</f>
      </c>
      <c r="E37" s="71">
        <f>'Startovní listina'!C122</f>
      </c>
      <c r="F37" s="71">
        <f>'Startovní listina'!D122</f>
      </c>
      <c r="G37" s="71">
        <f>'Startovní listina'!E122</f>
      </c>
      <c r="H37" s="71">
        <f>'Startovní listina'!F122</f>
      </c>
      <c r="I37" s="76"/>
    </row>
    <row r="38" spans="1:9" s="41" customFormat="1" ht="12.75">
      <c r="A38" s="69">
        <f>IF('Výsledková listina G'!D38&lt;&gt;"",A37+1,"")</f>
      </c>
      <c r="B38" s="74"/>
      <c r="C38" s="70">
        <f>'Startovní listina'!G123</f>
      </c>
      <c r="D38" s="70">
        <f>'Startovní listina'!B123</f>
      </c>
      <c r="E38" s="71">
        <f>'Startovní listina'!C123</f>
      </c>
      <c r="F38" s="71">
        <f>'Startovní listina'!D123</f>
      </c>
      <c r="G38" s="71">
        <f>'Startovní listina'!E123</f>
      </c>
      <c r="H38" s="71">
        <f>'Startovní listina'!F123</f>
      </c>
      <c r="I38" s="76"/>
    </row>
    <row r="39" spans="1:9" s="41" customFormat="1" ht="12.75">
      <c r="A39" s="69">
        <f>IF('Výsledková listina G'!D39&lt;&gt;"",A38+1,"")</f>
      </c>
      <c r="B39" s="74"/>
      <c r="C39" s="70">
        <f>'Startovní listina'!G124</f>
      </c>
      <c r="D39" s="70">
        <f>'Startovní listina'!B124</f>
      </c>
      <c r="E39" s="71">
        <f>'Startovní listina'!C124</f>
      </c>
      <c r="F39" s="71">
        <f>'Startovní listina'!D124</f>
      </c>
      <c r="G39" s="71">
        <f>'Startovní listina'!E124</f>
      </c>
      <c r="H39" s="71">
        <f>'Startovní listina'!F124</f>
      </c>
      <c r="I39" s="76"/>
    </row>
    <row r="40" spans="1:9" s="41" customFormat="1" ht="12.75">
      <c r="A40" s="69">
        <f>IF('Výsledková listina G'!D40&lt;&gt;"",A39+1,"")</f>
      </c>
      <c r="B40" s="74"/>
      <c r="C40" s="70">
        <f>'Startovní listina'!G125</f>
      </c>
      <c r="D40" s="70">
        <f>'Startovní listina'!B125</f>
      </c>
      <c r="E40" s="71">
        <f>'Startovní listina'!C125</f>
      </c>
      <c r="F40" s="71">
        <f>'Startovní listina'!D125</f>
      </c>
      <c r="G40" s="71">
        <f>'Startovní listina'!E125</f>
      </c>
      <c r="H40" s="71">
        <f>'Startovní listina'!F125</f>
      </c>
      <c r="I40" s="76"/>
    </row>
    <row r="41" spans="1:9" s="41" customFormat="1" ht="12.75">
      <c r="A41" s="69">
        <f>IF('Výsledková listina G'!D41&lt;&gt;"",A40+1,"")</f>
      </c>
      <c r="B41" s="74"/>
      <c r="C41" s="70">
        <f>'Startovní listina'!G126</f>
      </c>
      <c r="D41" s="70">
        <f>'Startovní listina'!B126</f>
      </c>
      <c r="E41" s="71">
        <f>'Startovní listina'!C126</f>
      </c>
      <c r="F41" s="71">
        <f>'Startovní listina'!D126</f>
      </c>
      <c r="G41" s="71">
        <f>'Startovní listina'!E126</f>
      </c>
      <c r="H41" s="71">
        <f>'Startovní listina'!F126</f>
      </c>
      <c r="I41" s="76"/>
    </row>
    <row r="42" spans="1:9" s="41" customFormat="1" ht="12.75">
      <c r="A42" s="69">
        <f>IF('Výsledková listina G'!D42&lt;&gt;"",A41+1,"")</f>
      </c>
      <c r="B42" s="74"/>
      <c r="C42" s="70">
        <f>'Startovní listina'!G127</f>
      </c>
      <c r="D42" s="70">
        <f>'Startovní listina'!B127</f>
      </c>
      <c r="E42" s="71">
        <f>'Startovní listina'!C127</f>
      </c>
      <c r="F42" s="71">
        <f>'Startovní listina'!D127</f>
      </c>
      <c r="G42" s="71">
        <f>'Startovní listina'!E127</f>
      </c>
      <c r="H42" s="71">
        <f>'Startovní listina'!F127</f>
      </c>
      <c r="I42" s="76"/>
    </row>
    <row r="43" spans="1:9" s="41" customFormat="1" ht="12.75">
      <c r="A43" s="69">
        <f>IF('Výsledková listina G'!D43&lt;&gt;"",A42+1,"")</f>
      </c>
      <c r="B43" s="74"/>
      <c r="C43" s="70">
        <f>'Startovní listina'!G128</f>
      </c>
      <c r="D43" s="70">
        <f>'Startovní listina'!B128</f>
      </c>
      <c r="E43" s="71">
        <f>'Startovní listina'!C128</f>
      </c>
      <c r="F43" s="71">
        <f>'Startovní listina'!D128</f>
      </c>
      <c r="G43" s="71">
        <f>'Startovní listina'!E128</f>
      </c>
      <c r="H43" s="71">
        <f>'Startovní listina'!F128</f>
      </c>
      <c r="I43" s="76"/>
    </row>
    <row r="44" spans="1:9" ht="12.75">
      <c r="A44" s="69">
        <f>IF('Výsledková listina G'!D44&lt;&gt;"",A43+1,"")</f>
      </c>
      <c r="B44" s="74"/>
      <c r="C44" s="70">
        <f>'Startovní listina'!G129</f>
      </c>
      <c r="D44" s="70">
        <f>'Startovní listina'!B129</f>
      </c>
      <c r="E44" s="71">
        <f>'Startovní listina'!C129</f>
      </c>
      <c r="F44" s="71">
        <f>'Startovní listina'!D129</f>
      </c>
      <c r="G44" s="71">
        <f>'Startovní listina'!E129</f>
      </c>
      <c r="H44" s="71">
        <f>'Startovní listina'!F129</f>
      </c>
      <c r="I44" s="76"/>
    </row>
    <row r="45" spans="1:9" ht="12.75">
      <c r="A45" s="69">
        <f>IF('Výsledková listina G'!D45&lt;&gt;"",A44+1,"")</f>
      </c>
      <c r="B45" s="74"/>
      <c r="C45" s="70">
        <f>'Startovní listina'!G130</f>
      </c>
      <c r="D45" s="70">
        <f>'Startovní listina'!B130</f>
      </c>
      <c r="E45" s="71">
        <f>'Startovní listina'!C130</f>
      </c>
      <c r="F45" s="71">
        <f>'Startovní listina'!D130</f>
      </c>
      <c r="G45" s="71">
        <f>'Startovní listina'!E130</f>
      </c>
      <c r="H45" s="71">
        <f>'Startovní listina'!F130</f>
      </c>
      <c r="I45" s="76"/>
    </row>
    <row r="46" spans="1:9" ht="12.75">
      <c r="A46" s="69">
        <f>IF('Výsledková listina G'!D46&lt;&gt;"",A45+1,"")</f>
      </c>
      <c r="B46" s="74"/>
      <c r="C46" s="70">
        <f>'Startovní listina'!G131</f>
      </c>
      <c r="D46" s="70">
        <f>'Startovní listina'!B131</f>
      </c>
      <c r="E46" s="71">
        <f>'Startovní listina'!C131</f>
      </c>
      <c r="F46" s="71">
        <f>'Startovní listina'!D131</f>
      </c>
      <c r="G46" s="71">
        <f>'Startovní listina'!E131</f>
      </c>
      <c r="H46" s="71">
        <f>'Startovní listina'!F131</f>
      </c>
      <c r="I46" s="76"/>
    </row>
    <row r="47" spans="1:9" ht="12.75">
      <c r="A47" s="69">
        <f>IF('Výsledková listina G'!D47&lt;&gt;"",A46+1,"")</f>
      </c>
      <c r="B47" s="74"/>
      <c r="C47" s="70">
        <f>'Startovní listina'!G132</f>
      </c>
      <c r="D47" s="70">
        <f>'Startovní listina'!B132</f>
      </c>
      <c r="E47" s="71">
        <f>'Startovní listina'!C132</f>
      </c>
      <c r="F47" s="71">
        <f>'Startovní listina'!D132</f>
      </c>
      <c r="G47" s="71">
        <f>'Startovní listina'!E132</f>
      </c>
      <c r="H47" s="71">
        <f>'Startovní listina'!F132</f>
      </c>
      <c r="I47" s="76"/>
    </row>
    <row r="48" spans="1:9" ht="12.75">
      <c r="A48" s="69">
        <f>IF('Výsledková listina G'!D48&lt;&gt;"",A47+1,"")</f>
      </c>
      <c r="B48" s="74"/>
      <c r="C48" s="70">
        <f>'Startovní listina'!G133</f>
      </c>
      <c r="D48" s="70">
        <f>'Startovní listina'!B133</f>
      </c>
      <c r="E48" s="71">
        <f>'Startovní listina'!C133</f>
      </c>
      <c r="F48" s="71">
        <f>'Startovní listina'!D133</f>
      </c>
      <c r="G48" s="71">
        <f>'Startovní listina'!E133</f>
      </c>
      <c r="H48" s="71">
        <f>'Startovní listina'!F133</f>
      </c>
      <c r="I48" s="76"/>
    </row>
    <row r="49" spans="1:9" ht="12.75">
      <c r="A49" s="69">
        <f>IF('Výsledková listina G'!D49&lt;&gt;"",A48+1,"")</f>
      </c>
      <c r="B49" s="74"/>
      <c r="C49" s="70">
        <f>'Startovní listina'!G134</f>
      </c>
      <c r="D49" s="70">
        <f>'Startovní listina'!B134</f>
      </c>
      <c r="E49" s="71">
        <f>'Startovní listina'!C134</f>
      </c>
      <c r="F49" s="71">
        <f>'Startovní listina'!D134</f>
      </c>
      <c r="G49" s="71">
        <f>'Startovní listina'!E134</f>
      </c>
      <c r="H49" s="71">
        <f>'Startovní listina'!F134</f>
      </c>
      <c r="I49" s="76"/>
    </row>
    <row r="50" spans="1:9" ht="12.75">
      <c r="A50" s="69">
        <f>IF('Výsledková listina G'!D50&lt;&gt;"",A49+1,"")</f>
      </c>
      <c r="B50" s="74"/>
      <c r="C50" s="70">
        <f>'Startovní listina'!G135</f>
      </c>
      <c r="D50" s="70">
        <f>'Startovní listina'!B135</f>
      </c>
      <c r="E50" s="71">
        <f>'Startovní listina'!C135</f>
      </c>
      <c r="F50" s="71">
        <f>'Startovní listina'!D135</f>
      </c>
      <c r="G50" s="71">
        <f>'Startovní listina'!E135</f>
      </c>
      <c r="H50" s="71">
        <f>'Startovní listina'!F135</f>
      </c>
      <c r="I50" s="76"/>
    </row>
    <row r="51" spans="1:9" ht="12.75">
      <c r="A51" s="69">
        <f>IF('Výsledková listina G'!D51&lt;&gt;"",A50+1,"")</f>
      </c>
      <c r="B51" s="74"/>
      <c r="C51" s="70">
        <f>'Startovní listina'!G136</f>
      </c>
      <c r="D51" s="70">
        <f>'Startovní listina'!B136</f>
      </c>
      <c r="E51" s="71">
        <f>'Startovní listina'!C136</f>
      </c>
      <c r="F51" s="71">
        <f>'Startovní listina'!D136</f>
      </c>
      <c r="G51" s="71">
        <f>'Startovní listina'!E136</f>
      </c>
      <c r="H51" s="71">
        <f>'Startovní listina'!F136</f>
      </c>
      <c r="I51" s="76"/>
    </row>
    <row r="52" spans="1:9" ht="12.75">
      <c r="A52" s="69">
        <f>IF('Výsledková listina G'!D52&lt;&gt;"",A51+1,"")</f>
      </c>
      <c r="B52" s="74"/>
      <c r="C52" s="70">
        <f>'Startovní listina'!G137</f>
      </c>
      <c r="D52" s="70">
        <f>'Startovní listina'!B137</f>
      </c>
      <c r="E52" s="71">
        <f>'Startovní listina'!C137</f>
      </c>
      <c r="F52" s="71">
        <f>'Startovní listina'!D137</f>
      </c>
      <c r="G52" s="71">
        <f>'Startovní listina'!E137</f>
      </c>
      <c r="H52" s="71">
        <f>'Startovní listina'!F137</f>
      </c>
      <c r="I52" s="76"/>
    </row>
    <row r="53" spans="1:9" ht="12.75">
      <c r="A53" s="69">
        <f>IF('Výsledková listina G'!D53&lt;&gt;"",A52+1,"")</f>
      </c>
      <c r="B53" s="74"/>
      <c r="C53" s="70">
        <f>'Startovní listina'!G138</f>
      </c>
      <c r="D53" s="70">
        <f>'Startovní listina'!B138</f>
      </c>
      <c r="E53" s="71">
        <f>'Startovní listina'!C138</f>
      </c>
      <c r="F53" s="71">
        <f>'Startovní listina'!D138</f>
      </c>
      <c r="G53" s="71">
        <f>'Startovní listina'!E138</f>
      </c>
      <c r="H53" s="71">
        <f>'Startovní listina'!F138</f>
      </c>
      <c r="I53" s="76"/>
    </row>
    <row r="54" spans="1:9" ht="12.75">
      <c r="A54" s="69">
        <f>IF('Výsledková listina G'!D54&lt;&gt;"",A53+1,"")</f>
      </c>
      <c r="B54" s="74"/>
      <c r="C54" s="70">
        <f>'Startovní listina'!G139</f>
      </c>
      <c r="D54" s="70">
        <f>'Startovní listina'!B139</f>
      </c>
      <c r="E54" s="71">
        <f>'Startovní listina'!C139</f>
      </c>
      <c r="F54" s="71">
        <f>'Startovní listina'!D139</f>
      </c>
      <c r="G54" s="71">
        <f>'Startovní listina'!E139</f>
      </c>
      <c r="H54" s="71">
        <f>'Startovní listina'!F139</f>
      </c>
      <c r="I54" s="76"/>
    </row>
    <row r="55" spans="1:9" ht="12.75">
      <c r="A55" s="69">
        <f>IF('Výsledková listina G'!D55&lt;&gt;"",A54+1,"")</f>
      </c>
      <c r="B55" s="74"/>
      <c r="C55" s="70">
        <f>'Startovní listina'!G140</f>
      </c>
      <c r="D55" s="70">
        <f>'Startovní listina'!B140</f>
      </c>
      <c r="E55" s="71">
        <f>'Startovní listina'!C140</f>
      </c>
      <c r="F55" s="71">
        <f>'Startovní listina'!D140</f>
      </c>
      <c r="G55" s="71">
        <f>'Startovní listina'!E140</f>
      </c>
      <c r="H55" s="71">
        <f>'Startovní listina'!F140</f>
      </c>
      <c r="I55" s="76"/>
    </row>
    <row r="56" spans="1:41" s="64" customFormat="1" ht="13.5" thickBot="1">
      <c r="A56" s="69">
        <f>IF('Výsledková listina G'!D56&lt;&gt;"",A55+1,"")</f>
      </c>
      <c r="B56" s="75"/>
      <c r="C56" s="72">
        <f>'Startovní listina'!G141</f>
      </c>
      <c r="D56" s="72">
        <f>'Startovní listina'!B141</f>
      </c>
      <c r="E56" s="73">
        <f>'Startovní listina'!C141</f>
      </c>
      <c r="F56" s="73">
        <f>'Startovní listina'!D141</f>
      </c>
      <c r="G56" s="73">
        <f>'Startovní listina'!E141</f>
      </c>
      <c r="H56" s="73">
        <f>'Startovní listina'!F141</f>
      </c>
      <c r="I56" s="77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</row>
    <row r="57" spans="3:9" s="41" customFormat="1" ht="12.75">
      <c r="C57" s="53"/>
      <c r="D57" s="52"/>
      <c r="E57" s="49"/>
      <c r="F57" s="49"/>
      <c r="G57" s="53"/>
      <c r="H57" s="53"/>
      <c r="I57" s="52"/>
    </row>
    <row r="58" spans="3:9" s="41" customFormat="1" ht="12.75">
      <c r="C58" s="53"/>
      <c r="D58" s="52"/>
      <c r="E58" s="49"/>
      <c r="F58" s="49"/>
      <c r="G58" s="53"/>
      <c r="H58" s="53"/>
      <c r="I58" s="52"/>
    </row>
    <row r="59" spans="3:9" s="41" customFormat="1" ht="12.75">
      <c r="C59" s="53"/>
      <c r="D59" s="52"/>
      <c r="E59" s="49"/>
      <c r="F59" s="49"/>
      <c r="G59" s="53"/>
      <c r="H59" s="53"/>
      <c r="I59" s="52"/>
    </row>
    <row r="60" spans="3:9" s="41" customFormat="1" ht="12.75">
      <c r="C60" s="53"/>
      <c r="D60" s="52"/>
      <c r="E60" s="49"/>
      <c r="F60" s="49"/>
      <c r="G60" s="53"/>
      <c r="H60" s="53"/>
      <c r="I60" s="52"/>
    </row>
    <row r="61" spans="3:9" s="41" customFormat="1" ht="13.5" thickBot="1">
      <c r="C61" s="53"/>
      <c r="D61" s="52"/>
      <c r="E61" s="49"/>
      <c r="F61" s="49"/>
      <c r="G61" s="53"/>
      <c r="H61" s="53"/>
      <c r="I61" s="52"/>
    </row>
    <row r="62" spans="3:9" s="41" customFormat="1" ht="12.75">
      <c r="C62" s="53"/>
      <c r="D62" s="159" t="s">
        <v>13</v>
      </c>
      <c r="E62" s="160"/>
      <c r="F62" s="160"/>
      <c r="G62" s="160"/>
      <c r="H62" s="161"/>
      <c r="I62" s="52"/>
    </row>
    <row r="63" spans="3:9" s="41" customFormat="1" ht="12.75">
      <c r="C63" s="53"/>
      <c r="D63" s="162"/>
      <c r="E63" s="163"/>
      <c r="F63" s="163"/>
      <c r="G63" s="163"/>
      <c r="H63" s="164"/>
      <c r="I63" s="52"/>
    </row>
    <row r="64" spans="3:9" s="41" customFormat="1" ht="12.75">
      <c r="C64" s="53"/>
      <c r="D64" s="162"/>
      <c r="E64" s="163"/>
      <c r="F64" s="163"/>
      <c r="G64" s="163"/>
      <c r="H64" s="164"/>
      <c r="I64" s="52"/>
    </row>
    <row r="65" spans="3:9" s="41" customFormat="1" ht="12.75">
      <c r="C65" s="53"/>
      <c r="D65" s="162"/>
      <c r="E65" s="163"/>
      <c r="F65" s="163"/>
      <c r="G65" s="163"/>
      <c r="H65" s="164"/>
      <c r="I65" s="52"/>
    </row>
    <row r="66" spans="3:9" s="41" customFormat="1" ht="12.75">
      <c r="C66" s="53"/>
      <c r="D66" s="162"/>
      <c r="E66" s="163"/>
      <c r="F66" s="163"/>
      <c r="G66" s="163"/>
      <c r="H66" s="164"/>
      <c r="I66" s="52"/>
    </row>
    <row r="67" spans="4:9" s="41" customFormat="1" ht="12.75">
      <c r="D67" s="162"/>
      <c r="E67" s="163"/>
      <c r="F67" s="163"/>
      <c r="G67" s="163"/>
      <c r="H67" s="164"/>
      <c r="I67" s="54"/>
    </row>
    <row r="68" spans="4:9" s="41" customFormat="1" ht="13.5" thickBot="1">
      <c r="D68" s="165"/>
      <c r="E68" s="166"/>
      <c r="F68" s="166"/>
      <c r="G68" s="166"/>
      <c r="H68" s="167"/>
      <c r="I68" s="54"/>
    </row>
    <row r="69" spans="7:9" s="41" customFormat="1" ht="12.75">
      <c r="G69" s="54"/>
      <c r="I69" s="54"/>
    </row>
    <row r="70" spans="7:9" s="41" customFormat="1" ht="12.75">
      <c r="G70" s="54"/>
      <c r="I70" s="54"/>
    </row>
    <row r="71" spans="7:9" s="41" customFormat="1" ht="12.75">
      <c r="G71" s="54"/>
      <c r="I71" s="54"/>
    </row>
    <row r="72" spans="7:9" s="41" customFormat="1" ht="12.75">
      <c r="G72" s="54"/>
      <c r="I72" s="54"/>
    </row>
    <row r="73" spans="7:9" s="41" customFormat="1" ht="12.75">
      <c r="G73" s="54"/>
      <c r="I73" s="54"/>
    </row>
    <row r="74" spans="7:9" s="41" customFormat="1" ht="12.75">
      <c r="G74" s="54"/>
      <c r="I74" s="54"/>
    </row>
    <row r="75" spans="7:9" s="41" customFormat="1" ht="12.75">
      <c r="G75" s="54"/>
      <c r="I75" s="54"/>
    </row>
    <row r="76" spans="7:9" s="41" customFormat="1" ht="12.75">
      <c r="G76" s="54"/>
      <c r="I76" s="54"/>
    </row>
    <row r="77" spans="7:9" s="41" customFormat="1" ht="12.75">
      <c r="G77" s="54"/>
      <c r="I77" s="54"/>
    </row>
    <row r="78" spans="7:9" s="41" customFormat="1" ht="12.75">
      <c r="G78" s="54"/>
      <c r="I78" s="54"/>
    </row>
    <row r="79" spans="7:9" s="41" customFormat="1" ht="12.75">
      <c r="G79" s="54"/>
      <c r="I79" s="54"/>
    </row>
    <row r="80" spans="7:9" s="41" customFormat="1" ht="12.75">
      <c r="G80" s="54"/>
      <c r="I80" s="54"/>
    </row>
    <row r="81" spans="7:9" s="41" customFormat="1" ht="12.75">
      <c r="G81" s="54"/>
      <c r="I81" s="54"/>
    </row>
    <row r="82" spans="7:9" s="41" customFormat="1" ht="12.75">
      <c r="G82" s="54"/>
      <c r="I82" s="54"/>
    </row>
    <row r="83" spans="7:9" s="41" customFormat="1" ht="12.75">
      <c r="G83" s="54"/>
      <c r="I83" s="54"/>
    </row>
    <row r="84" spans="7:9" s="41" customFormat="1" ht="12.75">
      <c r="G84" s="54"/>
      <c r="I84" s="54"/>
    </row>
    <row r="85" spans="7:9" s="41" customFormat="1" ht="12.75">
      <c r="G85" s="54"/>
      <c r="I85" s="54"/>
    </row>
    <row r="86" spans="7:9" s="41" customFormat="1" ht="12.75">
      <c r="G86" s="54"/>
      <c r="I86" s="54"/>
    </row>
    <row r="87" spans="7:9" s="41" customFormat="1" ht="12.75">
      <c r="G87" s="54"/>
      <c r="I87" s="54"/>
    </row>
    <row r="88" spans="7:9" s="41" customFormat="1" ht="12.75">
      <c r="G88" s="54"/>
      <c r="I88" s="54"/>
    </row>
    <row r="89" spans="7:9" s="41" customFormat="1" ht="12.75">
      <c r="G89" s="54"/>
      <c r="I89" s="54"/>
    </row>
    <row r="90" spans="7:9" s="41" customFormat="1" ht="12.75">
      <c r="G90" s="54"/>
      <c r="I90" s="54"/>
    </row>
    <row r="91" spans="7:9" s="41" customFormat="1" ht="12.75">
      <c r="G91" s="54"/>
      <c r="I91" s="54"/>
    </row>
    <row r="92" spans="7:9" s="41" customFormat="1" ht="12.75">
      <c r="G92" s="54"/>
      <c r="I92" s="54"/>
    </row>
    <row r="93" spans="7:9" s="41" customFormat="1" ht="12.75">
      <c r="G93" s="54"/>
      <c r="I93" s="54"/>
    </row>
    <row r="94" spans="7:9" s="41" customFormat="1" ht="12.75">
      <c r="G94" s="54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  <row r="135" spans="7:9" s="41" customFormat="1" ht="12.75">
      <c r="G135" s="54"/>
      <c r="I135" s="54"/>
    </row>
    <row r="136" spans="7:9" s="41" customFormat="1" ht="12.75">
      <c r="G136" s="54"/>
      <c r="I136" s="54"/>
    </row>
    <row r="137" spans="7:9" s="41" customFormat="1" ht="12.75">
      <c r="G137" s="54"/>
      <c r="I137" s="54"/>
    </row>
    <row r="138" spans="7:9" s="41" customFormat="1" ht="12.75">
      <c r="G138" s="54"/>
      <c r="I138" s="54"/>
    </row>
    <row r="139" spans="7:9" s="41" customFormat="1" ht="12.75">
      <c r="G139" s="54"/>
      <c r="I139" s="54"/>
    </row>
  </sheetData>
  <sheetProtection sheet="1" objects="1" scenarios="1" selectLockedCells="1" selectUnlockedCells="1"/>
  <mergeCells count="5">
    <mergeCell ref="A1:I1"/>
    <mergeCell ref="A2:I2"/>
    <mergeCell ref="K2:O4"/>
    <mergeCell ref="A3:I3"/>
    <mergeCell ref="D62:H68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1"/>
  <dimension ref="A1:AO137"/>
  <sheetViews>
    <sheetView showGridLines="0" zoomScale="130" zoomScaleNormal="130" zoomScaleSheetLayoutView="120" zoomScalePageLayoutView="0" workbookViewId="0" topLeftCell="A1">
      <selection activeCell="H16" sqref="H16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9" s="41" customFormat="1" ht="18.75" customHeight="1">
      <c r="A5" s="121">
        <v>31</v>
      </c>
      <c r="B5" s="122">
        <v>1</v>
      </c>
      <c r="C5" s="128" t="str">
        <f>'Startovní listina'!G37</f>
        <v>H</v>
      </c>
      <c r="D5" s="128">
        <f>'Startovní listina'!B37</f>
        <v>36</v>
      </c>
      <c r="E5" s="129" t="str">
        <f>'Startovní listina'!C37</f>
        <v>Martincová</v>
      </c>
      <c r="F5" s="129" t="str">
        <f>'Startovní listina'!D37</f>
        <v>Ivana</v>
      </c>
      <c r="G5" s="129">
        <f>'Startovní listina'!E37</f>
        <v>1963</v>
      </c>
      <c r="H5" s="129" t="str">
        <f>'Startovní listina'!F37</f>
        <v>Moravská Slávia Brno</v>
      </c>
      <c r="I5" s="130">
        <v>0.08827546296296296</v>
      </c>
    </row>
    <row r="6" spans="1:9" s="41" customFormat="1" ht="18.75" customHeight="1">
      <c r="A6" s="121">
        <v>34</v>
      </c>
      <c r="B6" s="122">
        <v>2</v>
      </c>
      <c r="C6" s="128" t="str">
        <f>'Startovní listina'!G90</f>
        <v>H</v>
      </c>
      <c r="D6" s="128">
        <f>'Startovní listina'!B90</f>
        <v>97</v>
      </c>
      <c r="E6" s="129" t="str">
        <f>'Startovní listina'!C90</f>
        <v>Krátká</v>
      </c>
      <c r="F6" s="129" t="str">
        <f>'Startovní listina'!D90</f>
        <v>Anna</v>
      </c>
      <c r="G6" s="129">
        <f>'Startovní listina'!E90</f>
        <v>1969</v>
      </c>
      <c r="H6" s="129" t="str">
        <f>'Startovní listina'!F90</f>
        <v>Hvězda SKP Pardubice</v>
      </c>
      <c r="I6" s="130">
        <v>0.0897800925925926</v>
      </c>
    </row>
    <row r="7" spans="1:9" s="41" customFormat="1" ht="18.75" customHeight="1">
      <c r="A7" s="121">
        <v>80</v>
      </c>
      <c r="B7" s="122">
        <v>3</v>
      </c>
      <c r="C7" s="128" t="str">
        <f>'Startovní listina'!G85</f>
        <v>H</v>
      </c>
      <c r="D7" s="128">
        <f>'Startovní listina'!B85</f>
        <v>92</v>
      </c>
      <c r="E7" s="129" t="str">
        <f>'Startovní listina'!C85</f>
        <v>Szabová</v>
      </c>
      <c r="F7" s="129" t="str">
        <f>'Startovní listina'!D85</f>
        <v>Dana</v>
      </c>
      <c r="G7" s="129">
        <f>'Startovní listina'!E85</f>
        <v>1967</v>
      </c>
      <c r="H7" s="129" t="str">
        <f>'Startovní listina'!F85</f>
        <v>LRS Vyškov</v>
      </c>
      <c r="I7" s="130">
        <v>0.11018518518518518</v>
      </c>
    </row>
    <row r="8" spans="1:9" s="41" customFormat="1" ht="18.75" customHeight="1">
      <c r="A8" s="121">
        <v>84</v>
      </c>
      <c r="B8" s="122">
        <v>4</v>
      </c>
      <c r="C8" s="128" t="str">
        <f>'Startovní listina'!G83</f>
        <v>H</v>
      </c>
      <c r="D8" s="128">
        <f>'Startovní listina'!B83</f>
        <v>90</v>
      </c>
      <c r="E8" s="129" t="str">
        <f>'Startovní listina'!C83</f>
        <v>Kalová</v>
      </c>
      <c r="F8" s="129" t="str">
        <f>'Startovní listina'!D83</f>
        <v>Jana</v>
      </c>
      <c r="G8" s="129">
        <f>'Startovní listina'!E83</f>
        <v>1966</v>
      </c>
      <c r="H8" s="129" t="str">
        <f>'Startovní listina'!F83</f>
        <v>Zetor Brno</v>
      </c>
      <c r="I8" s="130">
        <v>0.11969907407407408</v>
      </c>
    </row>
    <row r="9" spans="1:9" s="41" customFormat="1" ht="18.75" customHeight="1">
      <c r="A9" s="121">
        <v>87</v>
      </c>
      <c r="B9" s="122">
        <v>5</v>
      </c>
      <c r="C9" s="128" t="str">
        <f>'Startovní listina'!G11</f>
        <v>H</v>
      </c>
      <c r="D9" s="128">
        <f>'Startovní listina'!B11</f>
        <v>7</v>
      </c>
      <c r="E9" s="129" t="str">
        <f>'Startovní listina'!C11</f>
        <v>Tesařová</v>
      </c>
      <c r="F9" s="129" t="str">
        <f>'Startovní listina'!D11</f>
        <v>Marie</v>
      </c>
      <c r="G9" s="129">
        <f>'Startovní listina'!E11</f>
        <v>1954</v>
      </c>
      <c r="H9" s="129" t="str">
        <f>'Startovní listina'!F11</f>
        <v>Křižanov</v>
      </c>
      <c r="I9" s="130">
        <v>0.12748842592592594</v>
      </c>
    </row>
    <row r="10" spans="1:9" s="41" customFormat="1" ht="12.75">
      <c r="A10" s="69">
        <f>IF('Výsledková listina H'!D10&lt;&gt;"",A9+1,"")</f>
      </c>
      <c r="B10" s="74"/>
      <c r="C10" s="70">
        <f>'Startovní listina'!G97</f>
      </c>
      <c r="D10" s="70">
        <f>'Startovní listina'!B97</f>
      </c>
      <c r="E10" s="71">
        <f>'Startovní listina'!C97</f>
      </c>
      <c r="F10" s="71">
        <f>'Startovní listina'!D97</f>
      </c>
      <c r="G10" s="71">
        <f>'Startovní listina'!E97</f>
      </c>
      <c r="H10" s="71">
        <f>'Startovní listina'!F97</f>
      </c>
      <c r="I10" s="76"/>
    </row>
    <row r="11" spans="1:9" s="41" customFormat="1" ht="12.75">
      <c r="A11" s="69">
        <f>IF('Výsledková listina H'!D11&lt;&gt;"",A10+1,"")</f>
      </c>
      <c r="B11" s="74"/>
      <c r="C11" s="70">
        <f>'Startovní listina'!G98</f>
      </c>
      <c r="D11" s="70">
        <f>'Startovní listina'!B98</f>
      </c>
      <c r="E11" s="71">
        <f>'Startovní listina'!C98</f>
      </c>
      <c r="F11" s="71">
        <f>'Startovní listina'!D98</f>
      </c>
      <c r="G11" s="71">
        <f>'Startovní listina'!E98</f>
      </c>
      <c r="H11" s="71">
        <f>'Startovní listina'!F98</f>
      </c>
      <c r="I11" s="76"/>
    </row>
    <row r="12" spans="1:9" s="41" customFormat="1" ht="12.75">
      <c r="A12" s="69">
        <f>IF('Výsledková listina H'!D12&lt;&gt;"",A11+1,"")</f>
      </c>
      <c r="B12" s="74"/>
      <c r="C12" s="70">
        <f>'Startovní listina'!G99</f>
      </c>
      <c r="D12" s="70">
        <f>'Startovní listina'!B99</f>
      </c>
      <c r="E12" s="71">
        <f>'Startovní listina'!C99</f>
      </c>
      <c r="F12" s="71">
        <f>'Startovní listina'!D99</f>
      </c>
      <c r="G12" s="71">
        <f>'Startovní listina'!E99</f>
      </c>
      <c r="H12" s="71">
        <f>'Startovní listina'!F99</f>
      </c>
      <c r="I12" s="76"/>
    </row>
    <row r="13" spans="1:9" s="41" customFormat="1" ht="12.75">
      <c r="A13" s="69">
        <f>IF('Výsledková listina H'!D13&lt;&gt;"",A12+1,"")</f>
      </c>
      <c r="B13" s="74"/>
      <c r="C13" s="70">
        <f>'Startovní listina'!G100</f>
      </c>
      <c r="D13" s="70">
        <f>'Startovní listina'!B100</f>
      </c>
      <c r="E13" s="71">
        <f>'Startovní listina'!C100</f>
      </c>
      <c r="F13" s="71">
        <f>'Startovní listina'!D100</f>
      </c>
      <c r="G13" s="71">
        <f>'Startovní listina'!E100</f>
      </c>
      <c r="H13" s="71">
        <f>'Startovní listina'!F100</f>
      </c>
      <c r="I13" s="76"/>
    </row>
    <row r="14" spans="1:9" s="41" customFormat="1" ht="12.75">
      <c r="A14" s="69">
        <f>IF('Výsledková listina H'!D14&lt;&gt;"",A13+1,"")</f>
      </c>
      <c r="B14" s="74"/>
      <c r="C14" s="70">
        <f>'Startovní listina'!G101</f>
      </c>
      <c r="D14" s="70">
        <f>'Startovní listina'!B101</f>
      </c>
      <c r="E14" s="71">
        <f>'Startovní listina'!C101</f>
      </c>
      <c r="F14" s="71">
        <f>'Startovní listina'!D101</f>
      </c>
      <c r="G14" s="71">
        <f>'Startovní listina'!E101</f>
      </c>
      <c r="H14" s="71">
        <f>'Startovní listina'!F101</f>
      </c>
      <c r="I14" s="76"/>
    </row>
    <row r="15" spans="1:9" s="41" customFormat="1" ht="12.75">
      <c r="A15" s="69">
        <f>IF('Výsledková listina H'!D15&lt;&gt;"",A14+1,"")</f>
      </c>
      <c r="B15" s="74"/>
      <c r="C15" s="70">
        <f>'Startovní listina'!G102</f>
      </c>
      <c r="D15" s="70">
        <f>'Startovní listina'!B102</f>
      </c>
      <c r="E15" s="71">
        <f>'Startovní listina'!C102</f>
      </c>
      <c r="F15" s="71">
        <f>'Startovní listina'!D102</f>
      </c>
      <c r="G15" s="71">
        <f>'Startovní listina'!E102</f>
      </c>
      <c r="H15" s="71">
        <f>'Startovní listina'!F102</f>
      </c>
      <c r="I15" s="76"/>
    </row>
    <row r="16" spans="1:9" s="41" customFormat="1" ht="12.75">
      <c r="A16" s="69">
        <f>IF('Výsledková listina H'!D16&lt;&gt;"",A15+1,"")</f>
      </c>
      <c r="B16" s="74"/>
      <c r="C16" s="70">
        <f>'Startovní listina'!G103</f>
      </c>
      <c r="D16" s="70">
        <f>'Startovní listina'!B103</f>
      </c>
      <c r="E16" s="71">
        <f>'Startovní listina'!C103</f>
      </c>
      <c r="F16" s="71">
        <f>'Startovní listina'!D103</f>
      </c>
      <c r="G16" s="71">
        <f>'Startovní listina'!E103</f>
      </c>
      <c r="H16" s="71">
        <f>'Startovní listina'!F103</f>
      </c>
      <c r="I16" s="76"/>
    </row>
    <row r="17" spans="1:9" s="41" customFormat="1" ht="12.75">
      <c r="A17" s="69">
        <f>IF('Výsledková listina H'!D17&lt;&gt;"",A16+1,"")</f>
      </c>
      <c r="B17" s="74"/>
      <c r="C17" s="70">
        <f>'Startovní listina'!G104</f>
      </c>
      <c r="D17" s="70">
        <f>'Startovní listina'!B104</f>
      </c>
      <c r="E17" s="71">
        <f>'Startovní listina'!C104</f>
      </c>
      <c r="F17" s="71">
        <f>'Startovní listina'!D104</f>
      </c>
      <c r="G17" s="71">
        <f>'Startovní listina'!E104</f>
      </c>
      <c r="H17" s="71">
        <f>'Startovní listina'!F104</f>
      </c>
      <c r="I17" s="76"/>
    </row>
    <row r="18" spans="1:9" s="41" customFormat="1" ht="12.75">
      <c r="A18" s="69">
        <f>IF('Výsledková listina H'!D18&lt;&gt;"",A17+1,"")</f>
      </c>
      <c r="B18" s="74"/>
      <c r="C18" s="70">
        <f>'Startovní listina'!G105</f>
      </c>
      <c r="D18" s="70">
        <f>'Startovní listina'!B105</f>
      </c>
      <c r="E18" s="71">
        <f>'Startovní listina'!C105</f>
      </c>
      <c r="F18" s="71">
        <f>'Startovní listina'!D105</f>
      </c>
      <c r="G18" s="71">
        <f>'Startovní listina'!E105</f>
      </c>
      <c r="H18" s="71">
        <f>'Startovní listina'!F105</f>
      </c>
      <c r="I18" s="76"/>
    </row>
    <row r="19" spans="1:9" s="41" customFormat="1" ht="12.75">
      <c r="A19" s="69">
        <f>IF('Výsledková listina H'!D19&lt;&gt;"",A18+1,"")</f>
      </c>
      <c r="B19" s="74"/>
      <c r="C19" s="70">
        <f>'Startovní listina'!G106</f>
      </c>
      <c r="D19" s="70">
        <f>'Startovní listina'!B106</f>
      </c>
      <c r="E19" s="71">
        <f>'Startovní listina'!C106</f>
      </c>
      <c r="F19" s="71">
        <f>'Startovní listina'!D106</f>
      </c>
      <c r="G19" s="71">
        <f>'Startovní listina'!E106</f>
      </c>
      <c r="H19" s="71">
        <f>'Startovní listina'!F106</f>
      </c>
      <c r="I19" s="76"/>
    </row>
    <row r="20" spans="1:9" s="41" customFormat="1" ht="12.75">
      <c r="A20" s="69">
        <f>IF('Výsledková listina H'!D20&lt;&gt;"",A19+1,"")</f>
      </c>
      <c r="B20" s="74"/>
      <c r="C20" s="70">
        <f>'Startovní listina'!G107</f>
      </c>
      <c r="D20" s="70">
        <f>'Startovní listina'!B107</f>
      </c>
      <c r="E20" s="71">
        <f>'Startovní listina'!C107</f>
      </c>
      <c r="F20" s="71">
        <f>'Startovní listina'!D107</f>
      </c>
      <c r="G20" s="71">
        <f>'Startovní listina'!E107</f>
      </c>
      <c r="H20" s="71">
        <f>'Startovní listina'!F107</f>
      </c>
      <c r="I20" s="76"/>
    </row>
    <row r="21" spans="1:9" s="41" customFormat="1" ht="12.75">
      <c r="A21" s="69">
        <f>IF('Výsledková listina H'!D21&lt;&gt;"",A20+1,"")</f>
      </c>
      <c r="B21" s="74"/>
      <c r="C21" s="70">
        <f>'Startovní listina'!G108</f>
      </c>
      <c r="D21" s="70">
        <f>'Startovní listina'!B108</f>
      </c>
      <c r="E21" s="71">
        <f>'Startovní listina'!C108</f>
      </c>
      <c r="F21" s="71">
        <f>'Startovní listina'!D108</f>
      </c>
      <c r="G21" s="71">
        <f>'Startovní listina'!E108</f>
      </c>
      <c r="H21" s="71">
        <f>'Startovní listina'!F108</f>
      </c>
      <c r="I21" s="76"/>
    </row>
    <row r="22" spans="1:9" s="41" customFormat="1" ht="12.75">
      <c r="A22" s="69">
        <f>IF('Výsledková listina H'!D22&lt;&gt;"",A21+1,"")</f>
      </c>
      <c r="B22" s="74"/>
      <c r="C22" s="70">
        <f>'Startovní listina'!G109</f>
      </c>
      <c r="D22" s="70">
        <f>'Startovní listina'!B109</f>
      </c>
      <c r="E22" s="71">
        <f>'Startovní listina'!C109</f>
      </c>
      <c r="F22" s="71">
        <f>'Startovní listina'!D109</f>
      </c>
      <c r="G22" s="71">
        <f>'Startovní listina'!E109</f>
      </c>
      <c r="H22" s="71">
        <f>'Startovní listina'!F109</f>
      </c>
      <c r="I22" s="76"/>
    </row>
    <row r="23" spans="1:9" s="41" customFormat="1" ht="12.75">
      <c r="A23" s="69">
        <f>IF('Výsledková listina H'!D23&lt;&gt;"",A22+1,"")</f>
      </c>
      <c r="B23" s="74"/>
      <c r="C23" s="70">
        <f>'Startovní listina'!G110</f>
      </c>
      <c r="D23" s="70">
        <f>'Startovní listina'!B110</f>
      </c>
      <c r="E23" s="71">
        <f>'Startovní listina'!C110</f>
      </c>
      <c r="F23" s="71">
        <f>'Startovní listina'!D110</f>
      </c>
      <c r="G23" s="71">
        <f>'Startovní listina'!E110</f>
      </c>
      <c r="H23" s="71">
        <f>'Startovní listina'!F110</f>
      </c>
      <c r="I23" s="76"/>
    </row>
    <row r="24" spans="1:9" s="41" customFormat="1" ht="12.75">
      <c r="A24" s="69">
        <f>IF('Výsledková listina H'!D24&lt;&gt;"",A23+1,"")</f>
      </c>
      <c r="B24" s="74"/>
      <c r="C24" s="70">
        <f>'Startovní listina'!G111</f>
      </c>
      <c r="D24" s="70">
        <f>'Startovní listina'!B111</f>
      </c>
      <c r="E24" s="71">
        <f>'Startovní listina'!C111</f>
      </c>
      <c r="F24" s="71">
        <f>'Startovní listina'!D111</f>
      </c>
      <c r="G24" s="71">
        <f>'Startovní listina'!E111</f>
      </c>
      <c r="H24" s="71">
        <f>'Startovní listina'!F111</f>
      </c>
      <c r="I24" s="76"/>
    </row>
    <row r="25" spans="1:9" s="41" customFormat="1" ht="12.75">
      <c r="A25" s="69">
        <f>IF('Výsledková listina H'!D25&lt;&gt;"",A24+1,"")</f>
      </c>
      <c r="B25" s="74"/>
      <c r="C25" s="70">
        <f>'Startovní listina'!G112</f>
      </c>
      <c r="D25" s="70">
        <f>'Startovní listina'!B112</f>
      </c>
      <c r="E25" s="71">
        <f>'Startovní listina'!C112</f>
      </c>
      <c r="F25" s="71">
        <f>'Startovní listina'!D112</f>
      </c>
      <c r="G25" s="71">
        <f>'Startovní listina'!E112</f>
      </c>
      <c r="H25" s="71">
        <f>'Startovní listina'!F112</f>
      </c>
      <c r="I25" s="76"/>
    </row>
    <row r="26" spans="1:9" s="41" customFormat="1" ht="12.75">
      <c r="A26" s="69">
        <f>IF('Výsledková listina H'!D26&lt;&gt;"",A25+1,"")</f>
      </c>
      <c r="B26" s="74"/>
      <c r="C26" s="70">
        <f>'Startovní listina'!G113</f>
      </c>
      <c r="D26" s="70">
        <f>'Startovní listina'!B113</f>
      </c>
      <c r="E26" s="71">
        <f>'Startovní listina'!C113</f>
      </c>
      <c r="F26" s="71">
        <f>'Startovní listina'!D113</f>
      </c>
      <c r="G26" s="71">
        <f>'Startovní listina'!E113</f>
      </c>
      <c r="H26" s="71">
        <f>'Startovní listina'!F113</f>
      </c>
      <c r="I26" s="76"/>
    </row>
    <row r="27" spans="1:9" s="41" customFormat="1" ht="12.75">
      <c r="A27" s="69">
        <f>IF('Výsledková listina H'!D27&lt;&gt;"",A26+1,"")</f>
      </c>
      <c r="B27" s="74"/>
      <c r="C27" s="70">
        <f>'Startovní listina'!G114</f>
      </c>
      <c r="D27" s="70">
        <f>'Startovní listina'!B114</f>
      </c>
      <c r="E27" s="71">
        <f>'Startovní listina'!C114</f>
      </c>
      <c r="F27" s="71">
        <f>'Startovní listina'!D114</f>
      </c>
      <c r="G27" s="71">
        <f>'Startovní listina'!E114</f>
      </c>
      <c r="H27" s="71">
        <f>'Startovní listina'!F114</f>
      </c>
      <c r="I27" s="76"/>
    </row>
    <row r="28" spans="1:9" s="41" customFormat="1" ht="12.75">
      <c r="A28" s="69">
        <f>IF('Výsledková listina H'!D28&lt;&gt;"",A27+1,"")</f>
      </c>
      <c r="B28" s="74"/>
      <c r="C28" s="70">
        <f>'Startovní listina'!G115</f>
      </c>
      <c r="D28" s="70">
        <f>'Startovní listina'!B115</f>
      </c>
      <c r="E28" s="71">
        <f>'Startovní listina'!C115</f>
      </c>
      <c r="F28" s="71">
        <f>'Startovní listina'!D115</f>
      </c>
      <c r="G28" s="71">
        <f>'Startovní listina'!E115</f>
      </c>
      <c r="H28" s="71">
        <f>'Startovní listina'!F115</f>
      </c>
      <c r="I28" s="76"/>
    </row>
    <row r="29" spans="1:9" s="41" customFormat="1" ht="12.75">
      <c r="A29" s="69">
        <f>IF('Výsledková listina H'!D29&lt;&gt;"",A28+1,"")</f>
      </c>
      <c r="B29" s="74"/>
      <c r="C29" s="70">
        <f>'Startovní listina'!G116</f>
      </c>
      <c r="D29" s="70">
        <f>'Startovní listina'!B116</f>
      </c>
      <c r="E29" s="71">
        <f>'Startovní listina'!C116</f>
      </c>
      <c r="F29" s="71">
        <f>'Startovní listina'!D116</f>
      </c>
      <c r="G29" s="71">
        <f>'Startovní listina'!E116</f>
      </c>
      <c r="H29" s="71">
        <f>'Startovní listina'!F116</f>
      </c>
      <c r="I29" s="76"/>
    </row>
    <row r="30" spans="1:9" s="41" customFormat="1" ht="12.75">
      <c r="A30" s="69">
        <f>IF('Výsledková listina H'!D30&lt;&gt;"",A29+1,"")</f>
      </c>
      <c r="B30" s="74"/>
      <c r="C30" s="70">
        <f>'Startovní listina'!G117</f>
      </c>
      <c r="D30" s="70">
        <f>'Startovní listina'!B117</f>
      </c>
      <c r="E30" s="71">
        <f>'Startovní listina'!C117</f>
      </c>
      <c r="F30" s="71">
        <f>'Startovní listina'!D117</f>
      </c>
      <c r="G30" s="71">
        <f>'Startovní listina'!E117</f>
      </c>
      <c r="H30" s="71">
        <f>'Startovní listina'!F117</f>
      </c>
      <c r="I30" s="76"/>
    </row>
    <row r="31" spans="1:9" s="41" customFormat="1" ht="12.75">
      <c r="A31" s="69">
        <f>IF('Výsledková listina H'!D31&lt;&gt;"",A30+1,"")</f>
      </c>
      <c r="B31" s="74"/>
      <c r="C31" s="70">
        <f>'Startovní listina'!G118</f>
      </c>
      <c r="D31" s="70">
        <f>'Startovní listina'!B118</f>
      </c>
      <c r="E31" s="71">
        <f>'Startovní listina'!C118</f>
      </c>
      <c r="F31" s="71">
        <f>'Startovní listina'!D118</f>
      </c>
      <c r="G31" s="71">
        <f>'Startovní listina'!E118</f>
      </c>
      <c r="H31" s="71">
        <f>'Startovní listina'!F118</f>
      </c>
      <c r="I31" s="76"/>
    </row>
    <row r="32" spans="1:9" s="41" customFormat="1" ht="12.75">
      <c r="A32" s="69">
        <f>IF('Výsledková listina H'!D32&lt;&gt;"",A31+1,"")</f>
      </c>
      <c r="B32" s="74"/>
      <c r="C32" s="70">
        <f>'Startovní listina'!G119</f>
      </c>
      <c r="D32" s="70">
        <f>'Startovní listina'!B119</f>
      </c>
      <c r="E32" s="71">
        <f>'Startovní listina'!C119</f>
      </c>
      <c r="F32" s="71">
        <f>'Startovní listina'!D119</f>
      </c>
      <c r="G32" s="71">
        <f>'Startovní listina'!E119</f>
      </c>
      <c r="H32" s="71">
        <f>'Startovní listina'!F119</f>
      </c>
      <c r="I32" s="76"/>
    </row>
    <row r="33" spans="1:9" s="41" customFormat="1" ht="12.75">
      <c r="A33" s="69">
        <f>IF('Výsledková listina H'!D33&lt;&gt;"",A32+1,"")</f>
      </c>
      <c r="B33" s="74"/>
      <c r="C33" s="70">
        <f>'Startovní listina'!G120</f>
      </c>
      <c r="D33" s="70">
        <f>'Startovní listina'!B120</f>
      </c>
      <c r="E33" s="71">
        <f>'Startovní listina'!C120</f>
      </c>
      <c r="F33" s="71">
        <f>'Startovní listina'!D120</f>
      </c>
      <c r="G33" s="71">
        <f>'Startovní listina'!E120</f>
      </c>
      <c r="H33" s="71">
        <f>'Startovní listina'!F120</f>
      </c>
      <c r="I33" s="76"/>
    </row>
    <row r="34" spans="1:9" s="41" customFormat="1" ht="12.75">
      <c r="A34" s="69">
        <f>IF('Výsledková listina H'!D34&lt;&gt;"",A33+1,"")</f>
      </c>
      <c r="B34" s="74"/>
      <c r="C34" s="70">
        <f>'Startovní listina'!G121</f>
      </c>
      <c r="D34" s="70">
        <f>'Startovní listina'!B121</f>
      </c>
      <c r="E34" s="71">
        <f>'Startovní listina'!C121</f>
      </c>
      <c r="F34" s="71">
        <f>'Startovní listina'!D121</f>
      </c>
      <c r="G34" s="71">
        <f>'Startovní listina'!E121</f>
      </c>
      <c r="H34" s="71">
        <f>'Startovní listina'!F121</f>
      </c>
      <c r="I34" s="76"/>
    </row>
    <row r="35" spans="1:9" s="41" customFormat="1" ht="12.75">
      <c r="A35" s="69">
        <f>IF('Výsledková listina H'!D35&lt;&gt;"",A34+1,"")</f>
      </c>
      <c r="B35" s="74"/>
      <c r="C35" s="70">
        <f>'Startovní listina'!G122</f>
      </c>
      <c r="D35" s="70">
        <f>'Startovní listina'!B122</f>
      </c>
      <c r="E35" s="71">
        <f>'Startovní listina'!C122</f>
      </c>
      <c r="F35" s="71">
        <f>'Startovní listina'!D122</f>
      </c>
      <c r="G35" s="71">
        <f>'Startovní listina'!E122</f>
      </c>
      <c r="H35" s="71">
        <f>'Startovní listina'!F122</f>
      </c>
      <c r="I35" s="76"/>
    </row>
    <row r="36" spans="1:9" s="41" customFormat="1" ht="12.75">
      <c r="A36" s="69">
        <f>IF('Výsledková listina H'!D36&lt;&gt;"",A35+1,"")</f>
      </c>
      <c r="B36" s="74"/>
      <c r="C36" s="70">
        <f>'Startovní listina'!G123</f>
      </c>
      <c r="D36" s="70">
        <f>'Startovní listina'!B123</f>
      </c>
      <c r="E36" s="71">
        <f>'Startovní listina'!C123</f>
      </c>
      <c r="F36" s="71">
        <f>'Startovní listina'!D123</f>
      </c>
      <c r="G36" s="71">
        <f>'Startovní listina'!E123</f>
      </c>
      <c r="H36" s="71">
        <f>'Startovní listina'!F123</f>
      </c>
      <c r="I36" s="76"/>
    </row>
    <row r="37" spans="1:9" s="41" customFormat="1" ht="12.75">
      <c r="A37" s="69">
        <f>IF('Výsledková listina H'!D37&lt;&gt;"",A36+1,"")</f>
      </c>
      <c r="B37" s="74"/>
      <c r="C37" s="70">
        <f>'Startovní listina'!G124</f>
      </c>
      <c r="D37" s="70">
        <f>'Startovní listina'!B124</f>
      </c>
      <c r="E37" s="71">
        <f>'Startovní listina'!C124</f>
      </c>
      <c r="F37" s="71">
        <f>'Startovní listina'!D124</f>
      </c>
      <c r="G37" s="71">
        <f>'Startovní listina'!E124</f>
      </c>
      <c r="H37" s="71">
        <f>'Startovní listina'!F124</f>
      </c>
      <c r="I37" s="76"/>
    </row>
    <row r="38" spans="1:9" s="41" customFormat="1" ht="12.75">
      <c r="A38" s="69">
        <f>IF('Výsledková listina H'!D38&lt;&gt;"",A37+1,"")</f>
      </c>
      <c r="B38" s="74"/>
      <c r="C38" s="70">
        <f>'Startovní listina'!G125</f>
      </c>
      <c r="D38" s="70">
        <f>'Startovní listina'!B125</f>
      </c>
      <c r="E38" s="71">
        <f>'Startovní listina'!C125</f>
      </c>
      <c r="F38" s="71">
        <f>'Startovní listina'!D125</f>
      </c>
      <c r="G38" s="71">
        <f>'Startovní listina'!E125</f>
      </c>
      <c r="H38" s="71">
        <f>'Startovní listina'!F125</f>
      </c>
      <c r="I38" s="76"/>
    </row>
    <row r="39" spans="1:9" s="41" customFormat="1" ht="12.75">
      <c r="A39" s="69">
        <f>IF('Výsledková listina H'!D39&lt;&gt;"",A38+1,"")</f>
      </c>
      <c r="B39" s="74"/>
      <c r="C39" s="70">
        <f>'Startovní listina'!G126</f>
      </c>
      <c r="D39" s="70">
        <f>'Startovní listina'!B126</f>
      </c>
      <c r="E39" s="71">
        <f>'Startovní listina'!C126</f>
      </c>
      <c r="F39" s="71">
        <f>'Startovní listina'!D126</f>
      </c>
      <c r="G39" s="71">
        <f>'Startovní listina'!E126</f>
      </c>
      <c r="H39" s="71">
        <f>'Startovní listina'!F126</f>
      </c>
      <c r="I39" s="76"/>
    </row>
    <row r="40" spans="1:9" s="41" customFormat="1" ht="12.75">
      <c r="A40" s="69">
        <f>IF('Výsledková listina H'!D40&lt;&gt;"",A39+1,"")</f>
      </c>
      <c r="B40" s="74"/>
      <c r="C40" s="70">
        <f>'Startovní listina'!G127</f>
      </c>
      <c r="D40" s="70">
        <f>'Startovní listina'!B127</f>
      </c>
      <c r="E40" s="71">
        <f>'Startovní listina'!C127</f>
      </c>
      <c r="F40" s="71">
        <f>'Startovní listina'!D127</f>
      </c>
      <c r="G40" s="71">
        <f>'Startovní listina'!E127</f>
      </c>
      <c r="H40" s="71">
        <f>'Startovní listina'!F127</f>
      </c>
      <c r="I40" s="76"/>
    </row>
    <row r="41" spans="1:9" s="41" customFormat="1" ht="12.75">
      <c r="A41" s="69">
        <f>IF('Výsledková listina H'!D41&lt;&gt;"",A40+1,"")</f>
      </c>
      <c r="B41" s="74"/>
      <c r="C41" s="70">
        <f>'Startovní listina'!G128</f>
      </c>
      <c r="D41" s="70">
        <f>'Startovní listina'!B128</f>
      </c>
      <c r="E41" s="71">
        <f>'Startovní listina'!C128</f>
      </c>
      <c r="F41" s="71">
        <f>'Startovní listina'!D128</f>
      </c>
      <c r="G41" s="71">
        <f>'Startovní listina'!E128</f>
      </c>
      <c r="H41" s="71">
        <f>'Startovní listina'!F128</f>
      </c>
      <c r="I41" s="76"/>
    </row>
    <row r="42" spans="1:9" ht="12.75">
      <c r="A42" s="69">
        <f>IF('Výsledková listina H'!D42&lt;&gt;"",A41+1,"")</f>
      </c>
      <c r="B42" s="74"/>
      <c r="C42" s="70">
        <f>'Startovní listina'!G129</f>
      </c>
      <c r="D42" s="70">
        <f>'Startovní listina'!B129</f>
      </c>
      <c r="E42" s="71">
        <f>'Startovní listina'!C129</f>
      </c>
      <c r="F42" s="71">
        <f>'Startovní listina'!D129</f>
      </c>
      <c r="G42" s="71">
        <f>'Startovní listina'!E129</f>
      </c>
      <c r="H42" s="71">
        <f>'Startovní listina'!F129</f>
      </c>
      <c r="I42" s="76"/>
    </row>
    <row r="43" spans="1:9" ht="12.75">
      <c r="A43" s="69">
        <f>IF('Výsledková listina H'!D43&lt;&gt;"",A42+1,"")</f>
      </c>
      <c r="B43" s="74"/>
      <c r="C43" s="70">
        <f>'Startovní listina'!G130</f>
      </c>
      <c r="D43" s="70">
        <f>'Startovní listina'!B130</f>
      </c>
      <c r="E43" s="71">
        <f>'Startovní listina'!C130</f>
      </c>
      <c r="F43" s="71">
        <f>'Startovní listina'!D130</f>
      </c>
      <c r="G43" s="71">
        <f>'Startovní listina'!E130</f>
      </c>
      <c r="H43" s="71">
        <f>'Startovní listina'!F130</f>
      </c>
      <c r="I43" s="76"/>
    </row>
    <row r="44" spans="1:9" ht="12.75">
      <c r="A44" s="69">
        <f>IF('Výsledková listina H'!D44&lt;&gt;"",A43+1,"")</f>
      </c>
      <c r="B44" s="74"/>
      <c r="C44" s="70">
        <f>'Startovní listina'!G131</f>
      </c>
      <c r="D44" s="70">
        <f>'Startovní listina'!B131</f>
      </c>
      <c r="E44" s="71">
        <f>'Startovní listina'!C131</f>
      </c>
      <c r="F44" s="71">
        <f>'Startovní listina'!D131</f>
      </c>
      <c r="G44" s="71">
        <f>'Startovní listina'!E131</f>
      </c>
      <c r="H44" s="71">
        <f>'Startovní listina'!F131</f>
      </c>
      <c r="I44" s="76"/>
    </row>
    <row r="45" spans="1:9" ht="12.75">
      <c r="A45" s="69">
        <f>IF('Výsledková listina H'!D45&lt;&gt;"",A44+1,"")</f>
      </c>
      <c r="B45" s="74"/>
      <c r="C45" s="70">
        <f>'Startovní listina'!G132</f>
      </c>
      <c r="D45" s="70">
        <f>'Startovní listina'!B132</f>
      </c>
      <c r="E45" s="71">
        <f>'Startovní listina'!C132</f>
      </c>
      <c r="F45" s="71">
        <f>'Startovní listina'!D132</f>
      </c>
      <c r="G45" s="71">
        <f>'Startovní listina'!E132</f>
      </c>
      <c r="H45" s="71">
        <f>'Startovní listina'!F132</f>
      </c>
      <c r="I45" s="76"/>
    </row>
    <row r="46" spans="1:9" ht="12.75">
      <c r="A46" s="69">
        <f>IF('Výsledková listina H'!D46&lt;&gt;"",A45+1,"")</f>
      </c>
      <c r="B46" s="74"/>
      <c r="C46" s="70">
        <f>'Startovní listina'!G133</f>
      </c>
      <c r="D46" s="70">
        <f>'Startovní listina'!B133</f>
      </c>
      <c r="E46" s="71">
        <f>'Startovní listina'!C133</f>
      </c>
      <c r="F46" s="71">
        <f>'Startovní listina'!D133</f>
      </c>
      <c r="G46" s="71">
        <f>'Startovní listina'!E133</f>
      </c>
      <c r="H46" s="71">
        <f>'Startovní listina'!F133</f>
      </c>
      <c r="I46" s="76"/>
    </row>
    <row r="47" spans="1:9" ht="12.75">
      <c r="A47" s="69">
        <f>IF('Výsledková listina H'!D47&lt;&gt;"",A46+1,"")</f>
      </c>
      <c r="B47" s="74"/>
      <c r="C47" s="70">
        <f>'Startovní listina'!G134</f>
      </c>
      <c r="D47" s="70">
        <f>'Startovní listina'!B134</f>
      </c>
      <c r="E47" s="71">
        <f>'Startovní listina'!C134</f>
      </c>
      <c r="F47" s="71">
        <f>'Startovní listina'!D134</f>
      </c>
      <c r="G47" s="71">
        <f>'Startovní listina'!E134</f>
      </c>
      <c r="H47" s="71">
        <f>'Startovní listina'!F134</f>
      </c>
      <c r="I47" s="76"/>
    </row>
    <row r="48" spans="1:9" ht="12.75">
      <c r="A48" s="69">
        <f>IF('Výsledková listina H'!D48&lt;&gt;"",A47+1,"")</f>
      </c>
      <c r="B48" s="74"/>
      <c r="C48" s="70">
        <f>'Startovní listina'!G135</f>
      </c>
      <c r="D48" s="70">
        <f>'Startovní listina'!B135</f>
      </c>
      <c r="E48" s="71">
        <f>'Startovní listina'!C135</f>
      </c>
      <c r="F48" s="71">
        <f>'Startovní listina'!D135</f>
      </c>
      <c r="G48" s="71">
        <f>'Startovní listina'!E135</f>
      </c>
      <c r="H48" s="71">
        <f>'Startovní listina'!F135</f>
      </c>
      <c r="I48" s="76"/>
    </row>
    <row r="49" spans="1:9" ht="12.75">
      <c r="A49" s="69">
        <f>IF('Výsledková listina H'!D49&lt;&gt;"",A48+1,"")</f>
      </c>
      <c r="B49" s="74"/>
      <c r="C49" s="70">
        <f>'Startovní listina'!G136</f>
      </c>
      <c r="D49" s="70">
        <f>'Startovní listina'!B136</f>
      </c>
      <c r="E49" s="71">
        <f>'Startovní listina'!C136</f>
      </c>
      <c r="F49" s="71">
        <f>'Startovní listina'!D136</f>
      </c>
      <c r="G49" s="71">
        <f>'Startovní listina'!E136</f>
      </c>
      <c r="H49" s="71">
        <f>'Startovní listina'!F136</f>
      </c>
      <c r="I49" s="76"/>
    </row>
    <row r="50" spans="1:9" ht="12.75">
      <c r="A50" s="69">
        <f>IF('Výsledková listina H'!D50&lt;&gt;"",A49+1,"")</f>
      </c>
      <c r="B50" s="74"/>
      <c r="C50" s="70">
        <f>'Startovní listina'!G137</f>
      </c>
      <c r="D50" s="70">
        <f>'Startovní listina'!B137</f>
      </c>
      <c r="E50" s="71">
        <f>'Startovní listina'!C137</f>
      </c>
      <c r="F50" s="71">
        <f>'Startovní listina'!D137</f>
      </c>
      <c r="G50" s="71">
        <f>'Startovní listina'!E137</f>
      </c>
      <c r="H50" s="71">
        <f>'Startovní listina'!F137</f>
      </c>
      <c r="I50" s="76"/>
    </row>
    <row r="51" spans="1:9" ht="12.75">
      <c r="A51" s="69">
        <f>IF('Výsledková listina H'!D51&lt;&gt;"",A50+1,"")</f>
      </c>
      <c r="B51" s="74"/>
      <c r="C51" s="70">
        <f>'Startovní listina'!G138</f>
      </c>
      <c r="D51" s="70">
        <f>'Startovní listina'!B138</f>
      </c>
      <c r="E51" s="71">
        <f>'Startovní listina'!C138</f>
      </c>
      <c r="F51" s="71">
        <f>'Startovní listina'!D138</f>
      </c>
      <c r="G51" s="71">
        <f>'Startovní listina'!E138</f>
      </c>
      <c r="H51" s="71">
        <f>'Startovní listina'!F138</f>
      </c>
      <c r="I51" s="76"/>
    </row>
    <row r="52" spans="1:9" ht="12.75">
      <c r="A52" s="69">
        <f>IF('Výsledková listina H'!D52&lt;&gt;"",A51+1,"")</f>
      </c>
      <c r="B52" s="74"/>
      <c r="C52" s="70">
        <f>'Startovní listina'!G139</f>
      </c>
      <c r="D52" s="70">
        <f>'Startovní listina'!B139</f>
      </c>
      <c r="E52" s="71">
        <f>'Startovní listina'!C139</f>
      </c>
      <c r="F52" s="71">
        <f>'Startovní listina'!D139</f>
      </c>
      <c r="G52" s="71">
        <f>'Startovní listina'!E139</f>
      </c>
      <c r="H52" s="71">
        <f>'Startovní listina'!F139</f>
      </c>
      <c r="I52" s="76"/>
    </row>
    <row r="53" spans="1:9" ht="12.75">
      <c r="A53" s="69">
        <f>IF('Výsledková listina H'!D53&lt;&gt;"",A52+1,"")</f>
      </c>
      <c r="B53" s="74"/>
      <c r="C53" s="70">
        <f>'Startovní listina'!G140</f>
      </c>
      <c r="D53" s="70">
        <f>'Startovní listina'!B140</f>
      </c>
      <c r="E53" s="71">
        <f>'Startovní listina'!C140</f>
      </c>
      <c r="F53" s="71">
        <f>'Startovní listina'!D140</f>
      </c>
      <c r="G53" s="71">
        <f>'Startovní listina'!E140</f>
      </c>
      <c r="H53" s="71">
        <f>'Startovní listina'!F140</f>
      </c>
      <c r="I53" s="76"/>
    </row>
    <row r="54" spans="1:41" s="64" customFormat="1" ht="13.5" thickBot="1">
      <c r="A54" s="69">
        <f>IF('Výsledková listina H'!D54&lt;&gt;"",A53+1,"")</f>
      </c>
      <c r="B54" s="75"/>
      <c r="C54" s="72">
        <f>'Startovní listina'!G141</f>
      </c>
      <c r="D54" s="72">
        <f>'Startovní listina'!B141</f>
      </c>
      <c r="E54" s="73">
        <f>'Startovní listina'!C141</f>
      </c>
      <c r="F54" s="73">
        <f>'Startovní listina'!D141</f>
      </c>
      <c r="G54" s="73">
        <f>'Startovní listina'!E141</f>
      </c>
      <c r="H54" s="73">
        <f>'Startovní listina'!F141</f>
      </c>
      <c r="I54" s="77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3:9" s="41" customFormat="1" ht="12.75">
      <c r="C55" s="53"/>
      <c r="D55" s="52"/>
      <c r="E55" s="49"/>
      <c r="F55" s="49"/>
      <c r="G55" s="53"/>
      <c r="H55" s="53"/>
      <c r="I55" s="52"/>
    </row>
    <row r="56" spans="3:9" s="41" customFormat="1" ht="12.75">
      <c r="C56" s="53"/>
      <c r="D56" s="52"/>
      <c r="E56" s="49"/>
      <c r="F56" s="49"/>
      <c r="G56" s="53"/>
      <c r="H56" s="53"/>
      <c r="I56" s="52"/>
    </row>
    <row r="57" spans="3:9" s="41" customFormat="1" ht="12.75">
      <c r="C57" s="53"/>
      <c r="D57" s="52"/>
      <c r="E57" s="49"/>
      <c r="F57" s="49"/>
      <c r="G57" s="53"/>
      <c r="H57" s="53"/>
      <c r="I57" s="52"/>
    </row>
    <row r="58" spans="3:9" s="41" customFormat="1" ht="12.75">
      <c r="C58" s="53"/>
      <c r="D58" s="52"/>
      <c r="E58" s="49"/>
      <c r="F58" s="49"/>
      <c r="G58" s="53"/>
      <c r="H58" s="53"/>
      <c r="I58" s="52"/>
    </row>
    <row r="59" spans="3:9" s="41" customFormat="1" ht="13.5" thickBot="1">
      <c r="C59" s="53"/>
      <c r="D59" s="52"/>
      <c r="E59" s="49"/>
      <c r="F59" s="49"/>
      <c r="G59" s="53"/>
      <c r="H59" s="53"/>
      <c r="I59" s="52"/>
    </row>
    <row r="60" spans="3:9" s="41" customFormat="1" ht="12.75">
      <c r="C60" s="53"/>
      <c r="D60" s="159" t="s">
        <v>13</v>
      </c>
      <c r="E60" s="160"/>
      <c r="F60" s="160"/>
      <c r="G60" s="160"/>
      <c r="H60" s="161"/>
      <c r="I60" s="52"/>
    </row>
    <row r="61" spans="3:9" s="41" customFormat="1" ht="12.75">
      <c r="C61" s="53"/>
      <c r="D61" s="162"/>
      <c r="E61" s="163"/>
      <c r="F61" s="163"/>
      <c r="G61" s="163"/>
      <c r="H61" s="164"/>
      <c r="I61" s="52"/>
    </row>
    <row r="62" spans="3:9" s="41" customFormat="1" ht="12.75">
      <c r="C62" s="53"/>
      <c r="D62" s="162"/>
      <c r="E62" s="163"/>
      <c r="F62" s="163"/>
      <c r="G62" s="163"/>
      <c r="H62" s="164"/>
      <c r="I62" s="52"/>
    </row>
    <row r="63" spans="3:9" s="41" customFormat="1" ht="12.75">
      <c r="C63" s="53"/>
      <c r="D63" s="162"/>
      <c r="E63" s="163"/>
      <c r="F63" s="163"/>
      <c r="G63" s="163"/>
      <c r="H63" s="164"/>
      <c r="I63" s="52"/>
    </row>
    <row r="64" spans="3:9" s="41" customFormat="1" ht="12.75">
      <c r="C64" s="53"/>
      <c r="D64" s="162"/>
      <c r="E64" s="163"/>
      <c r="F64" s="163"/>
      <c r="G64" s="163"/>
      <c r="H64" s="164"/>
      <c r="I64" s="52"/>
    </row>
    <row r="65" spans="4:9" s="41" customFormat="1" ht="12.75">
      <c r="D65" s="162"/>
      <c r="E65" s="163"/>
      <c r="F65" s="163"/>
      <c r="G65" s="163"/>
      <c r="H65" s="164"/>
      <c r="I65" s="54"/>
    </row>
    <row r="66" spans="4:9" s="41" customFormat="1" ht="13.5" thickBot="1">
      <c r="D66" s="165"/>
      <c r="E66" s="166"/>
      <c r="F66" s="166"/>
      <c r="G66" s="166"/>
      <c r="H66" s="167"/>
      <c r="I66" s="54"/>
    </row>
    <row r="67" spans="7:9" s="41" customFormat="1" ht="12.75">
      <c r="G67" s="54"/>
      <c r="I67" s="54"/>
    </row>
    <row r="68" spans="7:9" s="41" customFormat="1" ht="12.75">
      <c r="G68" s="54"/>
      <c r="I68" s="54"/>
    </row>
    <row r="69" spans="7:9" s="41" customFormat="1" ht="12.75">
      <c r="G69" s="54"/>
      <c r="I69" s="54"/>
    </row>
    <row r="70" spans="7:9" s="41" customFormat="1" ht="12.75">
      <c r="G70" s="54"/>
      <c r="I70" s="54"/>
    </row>
    <row r="71" spans="7:9" s="41" customFormat="1" ht="12.75">
      <c r="G71" s="54"/>
      <c r="I71" s="54"/>
    </row>
    <row r="72" spans="7:9" s="41" customFormat="1" ht="12.75">
      <c r="G72" s="54"/>
      <c r="I72" s="54"/>
    </row>
    <row r="73" spans="7:9" s="41" customFormat="1" ht="12.75">
      <c r="G73" s="54"/>
      <c r="I73" s="54"/>
    </row>
    <row r="74" spans="7:9" s="41" customFormat="1" ht="12.75">
      <c r="G74" s="54"/>
      <c r="I74" s="54"/>
    </row>
    <row r="75" spans="7:9" s="41" customFormat="1" ht="12.75">
      <c r="G75" s="54"/>
      <c r="I75" s="54"/>
    </row>
    <row r="76" spans="7:9" s="41" customFormat="1" ht="12.75">
      <c r="G76" s="54"/>
      <c r="I76" s="54"/>
    </row>
    <row r="77" spans="7:9" s="41" customFormat="1" ht="12.75">
      <c r="G77" s="54"/>
      <c r="I77" s="54"/>
    </row>
    <row r="78" spans="7:9" s="41" customFormat="1" ht="12.75">
      <c r="G78" s="54"/>
      <c r="I78" s="54"/>
    </row>
    <row r="79" spans="7:9" s="41" customFormat="1" ht="12.75">
      <c r="G79" s="54"/>
      <c r="I79" s="54"/>
    </row>
    <row r="80" spans="7:9" s="41" customFormat="1" ht="12.75">
      <c r="G80" s="54"/>
      <c r="I80" s="54"/>
    </row>
    <row r="81" spans="7:9" s="41" customFormat="1" ht="12.75">
      <c r="G81" s="54"/>
      <c r="I81" s="54"/>
    </row>
    <row r="82" spans="7:9" s="41" customFormat="1" ht="12.75">
      <c r="G82" s="54"/>
      <c r="I82" s="54"/>
    </row>
    <row r="83" spans="7:9" s="41" customFormat="1" ht="12.75">
      <c r="G83" s="54"/>
      <c r="I83" s="54"/>
    </row>
    <row r="84" spans="7:9" s="41" customFormat="1" ht="12.75">
      <c r="G84" s="54"/>
      <c r="I84" s="54"/>
    </row>
    <row r="85" spans="7:9" s="41" customFormat="1" ht="12.75">
      <c r="G85" s="54"/>
      <c r="I85" s="54"/>
    </row>
    <row r="86" spans="7:9" s="41" customFormat="1" ht="12.75">
      <c r="G86" s="54"/>
      <c r="I86" s="54"/>
    </row>
    <row r="87" spans="7:9" s="41" customFormat="1" ht="12.75">
      <c r="G87" s="54"/>
      <c r="I87" s="54"/>
    </row>
    <row r="88" spans="7:9" s="41" customFormat="1" ht="12.75">
      <c r="G88" s="54"/>
      <c r="I88" s="54"/>
    </row>
    <row r="89" spans="7:9" s="41" customFormat="1" ht="12.75">
      <c r="G89" s="54"/>
      <c r="I89" s="54"/>
    </row>
    <row r="90" spans="7:9" s="41" customFormat="1" ht="12.75">
      <c r="G90" s="54"/>
      <c r="I90" s="54"/>
    </row>
    <row r="91" spans="7:9" s="41" customFormat="1" ht="12.75">
      <c r="G91" s="54"/>
      <c r="I91" s="54"/>
    </row>
    <row r="92" spans="7:9" s="41" customFormat="1" ht="12.75">
      <c r="G92" s="54"/>
      <c r="I92" s="54"/>
    </row>
    <row r="93" spans="7:9" s="41" customFormat="1" ht="12.75">
      <c r="G93" s="54"/>
      <c r="I93" s="54"/>
    </row>
    <row r="94" spans="7:9" s="41" customFormat="1" ht="12.75">
      <c r="G94" s="54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  <row r="135" spans="7:9" s="41" customFormat="1" ht="12.75">
      <c r="G135" s="54"/>
      <c r="I135" s="54"/>
    </row>
    <row r="136" spans="7:9" s="41" customFormat="1" ht="12.75">
      <c r="G136" s="54"/>
      <c r="I136" s="54"/>
    </row>
    <row r="137" spans="7:9" s="41" customFormat="1" ht="12.75">
      <c r="G137" s="54"/>
      <c r="I137" s="54"/>
    </row>
  </sheetData>
  <sheetProtection sheet="1" objects="1" scenarios="1" selectLockedCells="1" selectUnlockedCells="1"/>
  <mergeCells count="5">
    <mergeCell ref="A1:I1"/>
    <mergeCell ref="A2:I2"/>
    <mergeCell ref="K2:O4"/>
    <mergeCell ref="A3:I3"/>
    <mergeCell ref="D60:H66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F186"/>
  <sheetViews>
    <sheetView showGridLines="0" view="pageBreakPreview" zoomScale="120" zoomScaleSheetLayoutView="120" zoomScalePageLayoutView="0" workbookViewId="0" topLeftCell="A1">
      <selection activeCell="A4" sqref="A4"/>
    </sheetView>
  </sheetViews>
  <sheetFormatPr defaultColWidth="9.140625" defaultRowHeight="12.75"/>
  <cols>
    <col min="1" max="1" width="5.57421875" style="56" customWidth="1"/>
    <col min="2" max="2" width="12.7109375" style="42" customWidth="1"/>
    <col min="3" max="3" width="18.140625" style="42" customWidth="1"/>
    <col min="4" max="4" width="17.7109375" style="42" customWidth="1"/>
    <col min="5" max="5" width="12.00390625" style="57" customWidth="1"/>
    <col min="6" max="6" width="43.421875" style="42" customWidth="1"/>
    <col min="7" max="7" width="12.7109375" style="42" customWidth="1"/>
    <col min="8" max="8" width="4.7109375" style="42" customWidth="1"/>
    <col min="9" max="9" width="3.28125" style="42" customWidth="1"/>
    <col min="10" max="10" width="7.00390625" style="42" customWidth="1"/>
    <col min="11" max="11" width="3.28125" style="42" customWidth="1"/>
    <col min="12" max="12" width="21.140625" style="42" customWidth="1"/>
    <col min="13" max="16384" width="9.140625" style="42" customWidth="1"/>
  </cols>
  <sheetData>
    <row r="1" spans="1:84" ht="28.5" customHeight="1" thickBot="1">
      <c r="A1" s="140" t="str">
        <f>"Startovní listina - Bystřickem kolem Vírské přehrady "&amp;'Prezenční listina'!O2</f>
        <v>Startovní listina - Bystřickem kolem Vírské přehrady 2014</v>
      </c>
      <c r="B1" s="141"/>
      <c r="C1" s="141"/>
      <c r="D1" s="141"/>
      <c r="E1" s="141"/>
      <c r="F1" s="141"/>
      <c r="G1" s="14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</row>
    <row r="2" spans="1:84" ht="20.25" customHeight="1" thickBot="1">
      <c r="A2" s="146" t="str">
        <f>'Prezenční listina'!O2-2004&amp;". ročník"</f>
        <v>10. ročník</v>
      </c>
      <c r="B2" s="147"/>
      <c r="C2" s="147"/>
      <c r="D2" s="147"/>
      <c r="E2" s="147"/>
      <c r="F2" s="147"/>
      <c r="G2" s="148"/>
      <c r="H2" s="41"/>
      <c r="I2" s="149" t="s">
        <v>26</v>
      </c>
      <c r="J2" s="15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</row>
    <row r="3" spans="1:84" ht="21.75" customHeight="1" thickBot="1">
      <c r="A3" s="143">
        <v>41790</v>
      </c>
      <c r="B3" s="144"/>
      <c r="C3" s="144"/>
      <c r="D3" s="144"/>
      <c r="E3" s="144"/>
      <c r="F3" s="144"/>
      <c r="G3" s="145"/>
      <c r="H3" s="41"/>
      <c r="I3" s="151"/>
      <c r="J3" s="152"/>
      <c r="K3" s="41"/>
      <c r="L3" s="86" t="s">
        <v>27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</row>
    <row r="4" spans="1:84" ht="26.25" customHeight="1" thickBot="1">
      <c r="A4" s="43"/>
      <c r="B4" s="44" t="s">
        <v>7</v>
      </c>
      <c r="C4" s="45" t="s">
        <v>6</v>
      </c>
      <c r="D4" s="45" t="s">
        <v>0</v>
      </c>
      <c r="E4" s="45" t="s">
        <v>1</v>
      </c>
      <c r="F4" s="45" t="s">
        <v>4</v>
      </c>
      <c r="G4" s="46" t="s">
        <v>3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</row>
    <row r="5" spans="1:84" ht="12.75">
      <c r="A5" s="47">
        <v>1</v>
      </c>
      <c r="B5" s="87">
        <f>IF('Prezenční listina'!F30=0,"",'Prezenční listina'!F30)</f>
        <v>1</v>
      </c>
      <c r="C5" s="103" t="str">
        <f>IF('Prezenční listina'!F30=0,"",'Prezenční listina'!B30)</f>
        <v>Kratochvíl</v>
      </c>
      <c r="D5" s="103" t="str">
        <f>IF('Prezenční listina'!F30=0,"",'Prezenční listina'!C30)</f>
        <v>Jaroslav</v>
      </c>
      <c r="E5" s="78">
        <f>IF('Prezenční listina'!F30=0,"",'Prezenční listina'!D30)</f>
        <v>1977</v>
      </c>
      <c r="F5" s="78" t="str">
        <f>IF('Prezenční listina'!F30=0,"",'Prezenční listina'!E30)</f>
        <v>SDH Hluboké</v>
      </c>
      <c r="G5" s="79" t="str">
        <f>IF('Prezenční listina'!F30=0,"",'Prezenční listina'!H30)</f>
        <v>A</v>
      </c>
      <c r="H5" s="41"/>
      <c r="I5" s="58" t="s">
        <v>18</v>
      </c>
      <c r="J5" s="60">
        <f>COUNTIF($G$5:$G$141,"A")</f>
        <v>33</v>
      </c>
      <c r="K5" s="41"/>
      <c r="L5" s="137">
        <f>COUNT(B5:B141)</f>
        <v>92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</row>
    <row r="6" spans="1:84" ht="12.75">
      <c r="A6" s="48">
        <f aca="true" t="shared" si="0" ref="A6:A38">IF(C6="","",A5+1)</f>
        <v>2</v>
      </c>
      <c r="B6" s="88">
        <f>IF('Prezenční listina'!F54=0,"",'Prezenční listina'!F54)</f>
        <v>2</v>
      </c>
      <c r="C6" s="104" t="str">
        <f>IF('Prezenční listina'!F54=0,"",'Prezenční listina'!B54)</f>
        <v>Skalický</v>
      </c>
      <c r="D6" s="104" t="str">
        <f>IF('Prezenční listina'!F54=0,"",'Prezenční listina'!C54)</f>
        <v>Josef</v>
      </c>
      <c r="E6" s="80">
        <f>IF('Prezenční listina'!F54=0,"",'Prezenční listina'!D54)</f>
        <v>1962</v>
      </c>
      <c r="F6" s="80" t="str">
        <f>IF('Prezenční listina'!F54=0,"",'Prezenční listina'!E54)</f>
        <v>POLDR Žichlínek</v>
      </c>
      <c r="G6" s="81" t="str">
        <f>IF('Prezenční listina'!F54=0,"",'Prezenční listina'!H54)</f>
        <v>C</v>
      </c>
      <c r="H6" s="49"/>
      <c r="I6" s="59" t="s">
        <v>19</v>
      </c>
      <c r="J6" s="61">
        <f>COUNTIF($G$5:$G$141,"B")</f>
        <v>17</v>
      </c>
      <c r="K6" s="41"/>
      <c r="L6" s="138"/>
      <c r="M6" s="49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</row>
    <row r="7" spans="1:84" ht="12.75">
      <c r="A7" s="48">
        <f t="shared" si="0"/>
        <v>3</v>
      </c>
      <c r="B7" s="88">
        <f>IF('Prezenční listina'!F76=0,"",'Prezenční listina'!F76)</f>
        <v>3</v>
      </c>
      <c r="C7" s="104" t="str">
        <f>IF('Prezenční listina'!F76=0,"",'Prezenční listina'!B76)</f>
        <v>Zavadil</v>
      </c>
      <c r="D7" s="104" t="str">
        <f>IF('Prezenční listina'!F76=0,"",'Prezenční listina'!C76)</f>
        <v>Alexandr</v>
      </c>
      <c r="E7" s="80">
        <f>IF('Prezenční listina'!F76=0,"",'Prezenční listina'!D76)</f>
        <v>1966</v>
      </c>
      <c r="F7" s="80" t="str">
        <f>IF('Prezenční listina'!F76=0,"",'Prezenční listina'!E76)</f>
        <v>Kondor Jeseník</v>
      </c>
      <c r="G7" s="81" t="str">
        <f>IF('Prezenční listina'!F76=0,"",'Prezenční listina'!H76)</f>
        <v>B</v>
      </c>
      <c r="H7" s="41"/>
      <c r="I7" s="59" t="s">
        <v>20</v>
      </c>
      <c r="J7" s="61">
        <f>COUNTIF($G$5:$G$141,"C")</f>
        <v>20</v>
      </c>
      <c r="K7" s="41"/>
      <c r="L7" s="138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</row>
    <row r="8" spans="1:84" ht="12.75">
      <c r="A8" s="48">
        <f t="shared" si="0"/>
        <v>4</v>
      </c>
      <c r="B8" s="88">
        <f>IF('Prezenční listina'!F67=0,"",'Prezenční listina'!F67)</f>
        <v>4</v>
      </c>
      <c r="C8" s="104" t="str">
        <f>IF('Prezenční listina'!F67=0,"",'Prezenční listina'!B67)</f>
        <v>Hejtmánek</v>
      </c>
      <c r="D8" s="104" t="str">
        <f>IF('Prezenční listina'!F67=0,"",'Prezenční listina'!C67)</f>
        <v>Miroslav</v>
      </c>
      <c r="E8" s="80">
        <f>IF('Prezenční listina'!F67=0,"",'Prezenční listina'!D67)</f>
        <v>1970</v>
      </c>
      <c r="F8" s="80" t="str">
        <f>IF('Prezenční listina'!F67=0,"",'Prezenční listina'!E67)</f>
        <v>Brno</v>
      </c>
      <c r="G8" s="81" t="str">
        <f>IF('Prezenční listina'!F67=0,"",'Prezenční listina'!H67)</f>
        <v>B</v>
      </c>
      <c r="H8" s="49"/>
      <c r="I8" s="59" t="s">
        <v>21</v>
      </c>
      <c r="J8" s="61">
        <f>COUNTIF($G$5:$G$141,"D")</f>
        <v>4</v>
      </c>
      <c r="K8" s="41"/>
      <c r="L8" s="138"/>
      <c r="M8" s="49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</row>
    <row r="9" spans="1:84" ht="12.75">
      <c r="A9" s="48">
        <f t="shared" si="0"/>
        <v>5</v>
      </c>
      <c r="B9" s="88">
        <f>IF('Prezenční listina'!F40=0,"",'Prezenční listina'!F40)</f>
        <v>5</v>
      </c>
      <c r="C9" s="104" t="str">
        <f>IF('Prezenční listina'!F40=0,"",'Prezenční listina'!B40)</f>
        <v>Milka</v>
      </c>
      <c r="D9" s="104" t="str">
        <f>IF('Prezenční listina'!F40=0,"",'Prezenční listina'!C40)</f>
        <v>Zdeněk</v>
      </c>
      <c r="E9" s="80">
        <f>IF('Prezenční listina'!F40=0,"",'Prezenční listina'!D40)</f>
        <v>1984</v>
      </c>
      <c r="F9" s="80" t="str">
        <f>IF('Prezenční listina'!F40=0,"",'Prezenční listina'!E40)</f>
        <v>Brno</v>
      </c>
      <c r="G9" s="81" t="str">
        <f>IF('Prezenční listina'!F40=0,"",'Prezenční listina'!H40)</f>
        <v>A</v>
      </c>
      <c r="H9" s="41"/>
      <c r="I9" s="59" t="s">
        <v>22</v>
      </c>
      <c r="J9" s="61">
        <f>COUNTIF($G$5:$G$141,"E")</f>
        <v>2</v>
      </c>
      <c r="K9" s="41"/>
      <c r="L9" s="138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</row>
    <row r="10" spans="1:84" ht="12.75">
      <c r="A10" s="48">
        <f t="shared" si="0"/>
        <v>6</v>
      </c>
      <c r="B10" s="88">
        <f>IF('Prezenční listina'!F14=0,"",'Prezenční listina'!F14)</f>
        <v>6</v>
      </c>
      <c r="C10" s="104" t="str">
        <f>IF('Prezenční listina'!F14=0,"",'Prezenční listina'!B14)</f>
        <v>Holý</v>
      </c>
      <c r="D10" s="104" t="str">
        <f>IF('Prezenční listina'!F14=0,"",'Prezenční listina'!C14)</f>
        <v>Josef</v>
      </c>
      <c r="E10" s="80">
        <f>IF('Prezenční listina'!F14=0,"",'Prezenční listina'!D14)</f>
        <v>1941</v>
      </c>
      <c r="F10" s="80" t="str">
        <f>IF('Prezenční listina'!F14=0,"",'Prezenční listina'!E14)</f>
        <v>Moravská Slávia Brno</v>
      </c>
      <c r="G10" s="81" t="str">
        <f>IF('Prezenční listina'!F14=0,"",'Prezenční listina'!H14)</f>
        <v>E</v>
      </c>
      <c r="H10" s="49"/>
      <c r="I10" s="59" t="s">
        <v>23</v>
      </c>
      <c r="J10" s="61">
        <f>COUNTIF($G$5:$G$141,"F")</f>
        <v>4</v>
      </c>
      <c r="K10" s="41"/>
      <c r="L10" s="138"/>
      <c r="M10" s="49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</row>
    <row r="11" spans="1:84" ht="12.75">
      <c r="A11" s="48">
        <f t="shared" si="0"/>
        <v>7</v>
      </c>
      <c r="B11" s="88">
        <f>IF('Prezenční listina'!F61=0,"",'Prezenční listina'!F61)</f>
        <v>7</v>
      </c>
      <c r="C11" s="104" t="str">
        <f>IF('Prezenční listina'!F61=0,"",'Prezenční listina'!B61)</f>
        <v>Tesařová</v>
      </c>
      <c r="D11" s="104" t="str">
        <f>IF('Prezenční listina'!F61=0,"",'Prezenční listina'!C61)</f>
        <v>Marie</v>
      </c>
      <c r="E11" s="80">
        <f>IF('Prezenční listina'!F61=0,"",'Prezenční listina'!D61)</f>
        <v>1954</v>
      </c>
      <c r="F11" s="80" t="str">
        <f>IF('Prezenční listina'!F61=0,"",'Prezenční listina'!E61)</f>
        <v>Křižanov</v>
      </c>
      <c r="G11" s="81" t="str">
        <f>IF('Prezenční listina'!F61=0,"",'Prezenční listina'!H61)</f>
        <v>H</v>
      </c>
      <c r="H11" s="41"/>
      <c r="I11" s="59" t="s">
        <v>24</v>
      </c>
      <c r="J11" s="61">
        <f>COUNTIF($G$5:$G$141,"G")</f>
        <v>7</v>
      </c>
      <c r="K11" s="41"/>
      <c r="L11" s="138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</row>
    <row r="12" spans="1:84" ht="13.5" thickBot="1">
      <c r="A12" s="48">
        <f t="shared" si="0"/>
        <v>8</v>
      </c>
      <c r="B12" s="88">
        <f>IF('Prezenční listina'!F15=0,"",'Prezenční listina'!F15)</f>
        <v>8</v>
      </c>
      <c r="C12" s="104" t="str">
        <f>IF('Prezenční listina'!F15=0,"",'Prezenční listina'!B15)</f>
        <v>Hrubý</v>
      </c>
      <c r="D12" s="104" t="str">
        <f>IF('Prezenční listina'!F15=0,"",'Prezenční listina'!C15)</f>
        <v>Milan</v>
      </c>
      <c r="E12" s="80">
        <f>IF('Prezenční listina'!F15=0,"",'Prezenční listina'!D15)</f>
        <v>1938</v>
      </c>
      <c r="F12" s="80" t="str">
        <f>IF('Prezenční listina'!F15=0,"",'Prezenční listina'!E15)</f>
        <v>Blansko </v>
      </c>
      <c r="G12" s="81" t="str">
        <f>IF('Prezenční listina'!F15=0,"",'Prezenční listina'!H15)</f>
        <v>E</v>
      </c>
      <c r="H12" s="49"/>
      <c r="I12" s="62" t="s">
        <v>25</v>
      </c>
      <c r="J12" s="63">
        <f>COUNTIF($G$5:$G$141,"H")</f>
        <v>5</v>
      </c>
      <c r="K12" s="41"/>
      <c r="L12" s="139"/>
      <c r="M12" s="4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</row>
    <row r="13" spans="1:84" ht="12.75">
      <c r="A13" s="48">
        <f t="shared" si="0"/>
        <v>9</v>
      </c>
      <c r="B13" s="88">
        <f>IF('Prezenční listina'!F19=0,"",'Prezenční listina'!F19)</f>
        <v>9</v>
      </c>
      <c r="C13" s="104" t="str">
        <f>IF('Prezenční listina'!F19=0,"",'Prezenční listina'!B19)</f>
        <v>Klíma</v>
      </c>
      <c r="D13" s="104" t="str">
        <f>IF('Prezenční listina'!F19=0,"",'Prezenční listina'!C19)</f>
        <v>Miroslav</v>
      </c>
      <c r="E13" s="80">
        <f>IF('Prezenční listina'!F19=0,"",'Prezenční listina'!D19)</f>
        <v>1975</v>
      </c>
      <c r="F13" s="80" t="str">
        <f>IF('Prezenční listina'!F19=0,"",'Prezenční listina'!E19)</f>
        <v>Mechanika Prostějov</v>
      </c>
      <c r="G13" s="81" t="str">
        <f>IF('Prezenční listina'!F19=0,"",'Prezenční listina'!H19)</f>
        <v>A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</row>
    <row r="14" spans="1:84" ht="12.75">
      <c r="A14" s="48">
        <f t="shared" si="0"/>
        <v>10</v>
      </c>
      <c r="B14" s="88">
        <f>IF('Prezenční listina'!F52=0,"",'Prezenční listina'!F52)</f>
        <v>10</v>
      </c>
      <c r="C14" s="104" t="str">
        <f>IF('Prezenční listina'!F52=0,"",'Prezenční listina'!B52)</f>
        <v>Sedláček</v>
      </c>
      <c r="D14" s="104" t="str">
        <f>IF('Prezenční listina'!F52=0,"",'Prezenční listina'!C52)</f>
        <v>Roman</v>
      </c>
      <c r="E14" s="80">
        <f>IF('Prezenční listina'!F52=0,"",'Prezenční listina'!D52)</f>
        <v>1964</v>
      </c>
      <c r="F14" s="80" t="str">
        <f>IF('Prezenční listina'!F52=0,"",'Prezenční listina'!E52)</f>
        <v>Activity Lanškroun</v>
      </c>
      <c r="G14" s="81" t="str">
        <f>IF('Prezenční listina'!F52=0,"",'Prezenční listina'!H52)</f>
        <v>C</v>
      </c>
      <c r="H14" s="49"/>
      <c r="I14" s="49"/>
      <c r="J14" s="49"/>
      <c r="K14" s="41"/>
      <c r="L14" s="49"/>
      <c r="M14" s="4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</row>
    <row r="15" spans="1:84" ht="12.75">
      <c r="A15" s="48">
        <f t="shared" si="0"/>
        <v>11</v>
      </c>
      <c r="B15" s="88">
        <f>IF('Prezenční listina'!F32=0,"",'Prezenční listina'!F32)</f>
        <v>11</v>
      </c>
      <c r="C15" s="104" t="str">
        <f>IF('Prezenční listina'!F32=0,"",'Prezenční listina'!B32)</f>
        <v>Kropáček</v>
      </c>
      <c r="D15" s="104" t="str">
        <f>IF('Prezenční listina'!F32=0,"",'Prezenční listina'!C32)</f>
        <v>Jaroslav</v>
      </c>
      <c r="E15" s="80">
        <f>IF('Prezenční listina'!F32=0,"",'Prezenční listina'!D32)</f>
        <v>1970</v>
      </c>
      <c r="F15" s="80" t="str">
        <f>IF('Prezenční listina'!F32=0,"",'Prezenční listina'!E32)</f>
        <v>Brno</v>
      </c>
      <c r="G15" s="81" t="str">
        <f>IF('Prezenční listina'!F32=0,"",'Prezenční listina'!H32)</f>
        <v>B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</row>
    <row r="16" spans="1:84" ht="12.75">
      <c r="A16" s="48">
        <f t="shared" si="0"/>
        <v>12</v>
      </c>
      <c r="B16" s="88">
        <f>IF('Prezenční listina'!F20=0,"",'Prezenční listina'!F20)</f>
        <v>12</v>
      </c>
      <c r="C16" s="104" t="str">
        <f>IF('Prezenční listina'!F20=0,"",'Prezenční listina'!B20)</f>
        <v>Kocur</v>
      </c>
      <c r="D16" s="104" t="str">
        <f>IF('Prezenční listina'!F20=0,"",'Prezenční listina'!C20)</f>
        <v>Lukáš</v>
      </c>
      <c r="E16" s="80">
        <f>IF('Prezenční listina'!F20=0,"",'Prezenční listina'!D20)</f>
        <v>1977</v>
      </c>
      <c r="F16" s="80" t="str">
        <f>IF('Prezenční listina'!F20=0,"",'Prezenční listina'!E20)</f>
        <v>Otmarov</v>
      </c>
      <c r="G16" s="81" t="str">
        <f>IF('Prezenční listina'!F20=0,"",'Prezenční listina'!H20)</f>
        <v>A</v>
      </c>
      <c r="H16" s="49"/>
      <c r="I16" s="49"/>
      <c r="J16" s="49"/>
      <c r="K16" s="41"/>
      <c r="L16" s="49"/>
      <c r="M16" s="49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</row>
    <row r="17" spans="1:84" ht="12.75">
      <c r="A17" s="48">
        <f t="shared" si="0"/>
        <v>13</v>
      </c>
      <c r="B17" s="88">
        <f>IF('Prezenční listina'!F63=0,"",'Prezenční listina'!F63)</f>
        <v>13</v>
      </c>
      <c r="C17" s="104" t="str">
        <f>IF('Prezenční listina'!F63=0,"",'Prezenční listina'!B63)</f>
        <v>Zouhar</v>
      </c>
      <c r="D17" s="104" t="str">
        <f>IF('Prezenční listina'!F63=0,"",'Prezenční listina'!C63)</f>
        <v>Libor</v>
      </c>
      <c r="E17" s="80">
        <f>IF('Prezenční listina'!F63=0,"",'Prezenční listina'!D63)</f>
        <v>1958</v>
      </c>
      <c r="F17" s="80" t="str">
        <f>IF('Prezenční listina'!F63=0,"",'Prezenční listina'!E63)</f>
        <v>Brno - Líšeň</v>
      </c>
      <c r="G17" s="81" t="str">
        <f>IF('Prezenční listina'!F63=0,"",'Prezenční listina'!H63)</f>
        <v>C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</row>
    <row r="18" spans="1:84" ht="12.75">
      <c r="A18" s="48">
        <f t="shared" si="0"/>
        <v>14</v>
      </c>
      <c r="B18" s="88">
        <f>IF('Prezenční listina'!F33=0,"",'Prezenční listina'!F33)</f>
        <v>14</v>
      </c>
      <c r="C18" s="104" t="str">
        <f>IF('Prezenční listina'!F33=0,"",'Prezenční listina'!B33)</f>
        <v>Kučínský</v>
      </c>
      <c r="D18" s="104" t="str">
        <f>IF('Prezenční listina'!F33=0,"",'Prezenční listina'!C33)</f>
        <v>Pavel</v>
      </c>
      <c r="E18" s="80">
        <f>IF('Prezenční listina'!F33=0,"",'Prezenční listina'!D33)</f>
        <v>1959</v>
      </c>
      <c r="F18" s="80" t="str">
        <f>IF('Prezenční listina'!F33=0,"",'Prezenční listina'!E33)</f>
        <v>Brno</v>
      </c>
      <c r="G18" s="81" t="str">
        <f>IF('Prezenční listina'!F33=0,"",'Prezenční listina'!H33)</f>
        <v>C</v>
      </c>
      <c r="H18" s="49"/>
      <c r="I18" s="49"/>
      <c r="J18" s="49"/>
      <c r="K18" s="41"/>
      <c r="L18" s="49"/>
      <c r="M18" s="49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</row>
    <row r="19" spans="1:84" ht="12.75">
      <c r="A19" s="48">
        <f t="shared" si="0"/>
        <v>15</v>
      </c>
      <c r="B19" s="88">
        <f>IF('Prezenční listina'!F59=0,"",'Prezenční listina'!F59)</f>
        <v>16</v>
      </c>
      <c r="C19" s="104" t="str">
        <f>IF('Prezenční listina'!F59=0,"",'Prezenční listina'!B59)</f>
        <v>Štýbnar</v>
      </c>
      <c r="D19" s="104" t="str">
        <f>IF('Prezenční listina'!F59=0,"",'Prezenční listina'!C59)</f>
        <v>Zbyněk</v>
      </c>
      <c r="E19" s="80">
        <f>IF('Prezenční listina'!F59=0,"",'Prezenční listina'!D59)</f>
        <v>1974</v>
      </c>
      <c r="F19" s="80" t="str">
        <f>IF('Prezenční listina'!F59=0,"",'Prezenční listina'!E59)</f>
        <v>Běžec Vysočiny Jihlava</v>
      </c>
      <c r="G19" s="81" t="str">
        <f>IF('Prezenční listina'!F59=0,"",'Prezenční listina'!H59)</f>
        <v>B</v>
      </c>
      <c r="H19" s="49"/>
      <c r="I19" s="49"/>
      <c r="J19" s="49"/>
      <c r="K19" s="41"/>
      <c r="L19" s="49"/>
      <c r="M19" s="4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</row>
    <row r="20" spans="1:84" ht="12.75">
      <c r="A20" s="48">
        <f t="shared" si="0"/>
        <v>16</v>
      </c>
      <c r="B20" s="88">
        <f>IF('Prezenční listina'!F66=0,"",'Prezenční listina'!F66)</f>
        <v>17</v>
      </c>
      <c r="C20" s="104" t="str">
        <f>IF('Prezenční listina'!F66=0,"",'Prezenční listina'!B66)</f>
        <v>Czerný</v>
      </c>
      <c r="D20" s="104" t="str">
        <f>IF('Prezenční listina'!F66=0,"",'Prezenční listina'!C66)</f>
        <v>Pavel</v>
      </c>
      <c r="E20" s="80">
        <f>IF('Prezenční listina'!F66=0,"",'Prezenční listina'!D66)</f>
        <v>1981</v>
      </c>
      <c r="F20" s="80" t="str">
        <f>IF('Prezenční listina'!F66=0,"",'Prezenční listina'!E66)</f>
        <v>Karviná</v>
      </c>
      <c r="G20" s="81" t="str">
        <f>IF('Prezenční listina'!F66=0,"",'Prezenční listina'!H66)</f>
        <v>A</v>
      </c>
      <c r="H20" s="49"/>
      <c r="I20" s="49"/>
      <c r="J20" s="49"/>
      <c r="K20" s="41"/>
      <c r="L20" s="49"/>
      <c r="M20" s="49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ht="12.75">
      <c r="A21" s="48">
        <f t="shared" si="0"/>
        <v>17</v>
      </c>
      <c r="B21" s="88">
        <f>IF('Prezenční listina'!F51=0,"",'Prezenční listina'!F51)</f>
        <v>18</v>
      </c>
      <c r="C21" s="104" t="str">
        <f>IF('Prezenční listina'!F51=0,"",'Prezenční listina'!B51)</f>
        <v>Rozkoš</v>
      </c>
      <c r="D21" s="104" t="str">
        <f>IF('Prezenční listina'!F51=0,"",'Prezenční listina'!C51)</f>
        <v>Tomáš</v>
      </c>
      <c r="E21" s="80">
        <f>IF('Prezenční listina'!F51=0,"",'Prezenční listina'!D51)</f>
        <v>1984</v>
      </c>
      <c r="F21" s="80" t="str">
        <f>IF('Prezenční listina'!F51=0,"",'Prezenční listina'!E51)</f>
        <v>Hradec Králové</v>
      </c>
      <c r="G21" s="81" t="str">
        <f>IF('Prezenční listina'!F51=0,"",'Prezenční listina'!H51)</f>
        <v>A</v>
      </c>
      <c r="H21" s="49"/>
      <c r="I21" s="49"/>
      <c r="J21" s="49"/>
      <c r="K21" s="41"/>
      <c r="L21" s="49"/>
      <c r="M21" s="49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</row>
    <row r="22" spans="1:84" ht="12.75">
      <c r="A22" s="48">
        <f t="shared" si="0"/>
        <v>18</v>
      </c>
      <c r="B22" s="88">
        <f>IF('Prezenční listina'!F47=0,"",'Prezenční listina'!F47)</f>
        <v>19</v>
      </c>
      <c r="C22" s="104" t="str">
        <f>IF('Prezenční listina'!F47=0,"",'Prezenční listina'!B47)</f>
        <v>Pozler</v>
      </c>
      <c r="D22" s="104" t="str">
        <f>IF('Prezenční listina'!F47=0,"",'Prezenční listina'!C47)</f>
        <v>Jiří</v>
      </c>
      <c r="E22" s="80">
        <f>IF('Prezenční listina'!F47=0,"",'Prezenční listina'!D47)</f>
        <v>1983</v>
      </c>
      <c r="F22" s="80" t="str">
        <f>IF('Prezenční listina'!F47=0,"",'Prezenční listina'!E47)</f>
        <v>Hradec Králové</v>
      </c>
      <c r="G22" s="81" t="str">
        <f>IF('Prezenční listina'!F47=0,"",'Prezenční listina'!H47)</f>
        <v>A</v>
      </c>
      <c r="H22" s="49"/>
      <c r="I22" s="49"/>
      <c r="J22" s="49"/>
      <c r="K22" s="41"/>
      <c r="L22" s="49"/>
      <c r="M22" s="49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</row>
    <row r="23" spans="1:84" ht="12.75">
      <c r="A23" s="48">
        <f t="shared" si="0"/>
        <v>19</v>
      </c>
      <c r="B23" s="88">
        <f>IF('Prezenční listina'!F77=0,"",'Prezenční listina'!F77)</f>
        <v>20</v>
      </c>
      <c r="C23" s="104" t="str">
        <f>IF('Prezenční listina'!F77=0,"",'Prezenční listina'!B77)</f>
        <v>Jína</v>
      </c>
      <c r="D23" s="104" t="str">
        <f>IF('Prezenční listina'!F77=0,"",'Prezenční listina'!C77)</f>
        <v>Pavel</v>
      </c>
      <c r="E23" s="80">
        <f>IF('Prezenční listina'!F77=0,"",'Prezenční listina'!D77)</f>
        <v>1962</v>
      </c>
      <c r="F23" s="80" t="str">
        <f>IF('Prezenční listina'!F77=0,"",'Prezenční listina'!E77)</f>
        <v>TJ Liga 100 Olomouc</v>
      </c>
      <c r="G23" s="81" t="str">
        <f>IF('Prezenční listina'!F77=0,"",'Prezenční listina'!H77)</f>
        <v>C</v>
      </c>
      <c r="H23" s="49"/>
      <c r="I23" s="49"/>
      <c r="J23" s="49"/>
      <c r="K23" s="49"/>
      <c r="L23" s="49"/>
      <c r="M23" s="49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</row>
    <row r="24" spans="1:84" ht="12.75">
      <c r="A24" s="48">
        <f t="shared" si="0"/>
        <v>20</v>
      </c>
      <c r="B24" s="88">
        <f>IF('Prezenční listina'!F21=0,"",'Prezenční listina'!F21)</f>
        <v>21</v>
      </c>
      <c r="C24" s="104" t="str">
        <f>IF('Prezenční listina'!F21=0,"",'Prezenční listina'!B21)</f>
        <v>Kohut</v>
      </c>
      <c r="D24" s="104" t="str">
        <f>IF('Prezenční listina'!F21=0,"",'Prezenční listina'!C21)</f>
        <v>Jan</v>
      </c>
      <c r="E24" s="80">
        <f>IF('Prezenční listina'!F21=0,"",'Prezenční listina'!D21)</f>
        <v>1985</v>
      </c>
      <c r="F24" s="80" t="str">
        <f>IF('Prezenční listina'!F21=0,"",'Prezenční listina'!E21)</f>
        <v>MIZUNO RELAX-FIT TEAM</v>
      </c>
      <c r="G24" s="81" t="str">
        <f>IF('Prezenční listina'!F21=0,"",'Prezenční listina'!H21)</f>
        <v>A</v>
      </c>
      <c r="H24" s="49"/>
      <c r="I24" s="49"/>
      <c r="J24" s="49"/>
      <c r="K24" s="49"/>
      <c r="L24" s="49"/>
      <c r="M24" s="49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</row>
    <row r="25" spans="1:84" ht="12.75">
      <c r="A25" s="48">
        <f t="shared" si="0"/>
        <v>21</v>
      </c>
      <c r="B25" s="88">
        <f>IF('Prezenční listina'!F62=0,"",'Prezenční listina'!F62)</f>
        <v>22</v>
      </c>
      <c r="C25" s="104" t="str">
        <f>IF('Prezenční listina'!F62=0,"",'Prezenční listina'!B62)</f>
        <v>Veškrna</v>
      </c>
      <c r="D25" s="104" t="str">
        <f>IF('Prezenční listina'!F62=0,"",'Prezenční listina'!C62)</f>
        <v>Ivan</v>
      </c>
      <c r="E25" s="80">
        <f>IF('Prezenční listina'!F62=0,"",'Prezenční listina'!D62)</f>
        <v>1983</v>
      </c>
      <c r="F25" s="80" t="str">
        <f>IF('Prezenční listina'!F62=0,"",'Prezenční listina'!E62)</f>
        <v>Brno</v>
      </c>
      <c r="G25" s="81" t="str">
        <f>IF('Prezenční listina'!F62=0,"",'Prezenční listina'!H62)</f>
        <v>A</v>
      </c>
      <c r="H25" s="49"/>
      <c r="I25" s="49"/>
      <c r="J25" s="49"/>
      <c r="K25" s="49"/>
      <c r="L25" s="49"/>
      <c r="M25" s="49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</row>
    <row r="26" spans="1:84" ht="12.75">
      <c r="A26" s="48">
        <f t="shared" si="0"/>
        <v>22</v>
      </c>
      <c r="B26" s="88">
        <f>IF('Prezenční listina'!F48=0,"",'Prezenční listina'!F48)</f>
        <v>23</v>
      </c>
      <c r="C26" s="104" t="str">
        <f>IF('Prezenční listina'!F48=0,"",'Prezenční listina'!B48)</f>
        <v>Procházková</v>
      </c>
      <c r="D26" s="104" t="str">
        <f>IF('Prezenční listina'!F48=0,"",'Prezenční listina'!C48)</f>
        <v>Tereza</v>
      </c>
      <c r="E26" s="80">
        <f>IF('Prezenční listina'!F48=0,"",'Prezenční listina'!D48)</f>
        <v>1990</v>
      </c>
      <c r="F26" s="80" t="str">
        <f>IF('Prezenční listina'!F48=0,"",'Prezenční listina'!E48)</f>
        <v>Orel Ořechov</v>
      </c>
      <c r="G26" s="81" t="str">
        <f>IF('Prezenční listina'!F48=0,"",'Prezenční listina'!H48)</f>
        <v>F</v>
      </c>
      <c r="H26" s="49"/>
      <c r="I26" s="49"/>
      <c r="J26" s="49"/>
      <c r="K26" s="49"/>
      <c r="L26" s="49"/>
      <c r="M26" s="49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</row>
    <row r="27" spans="1:84" ht="12.75">
      <c r="A27" s="48">
        <f t="shared" si="0"/>
        <v>23</v>
      </c>
      <c r="B27" s="88">
        <f>IF('Prezenční listina'!F64=0,"",'Prezenční listina'!F64)</f>
        <v>24</v>
      </c>
      <c r="C27" s="104" t="str">
        <f>IF('Prezenční listina'!F64=0,"",'Prezenční listina'!B64)</f>
        <v>Žák</v>
      </c>
      <c r="D27" s="104" t="str">
        <f>IF('Prezenční listina'!F64=0,"",'Prezenční listina'!C64)</f>
        <v>Jiří</v>
      </c>
      <c r="E27" s="80">
        <f>IF('Prezenční listina'!F64=0,"",'Prezenční listina'!D64)</f>
        <v>1971</v>
      </c>
      <c r="F27" s="80" t="str">
        <f>IF('Prezenční listina'!F64=0,"",'Prezenční listina'!E64)</f>
        <v>MK Seitl Ostrava</v>
      </c>
      <c r="G27" s="81" t="str">
        <f>IF('Prezenční listina'!F64=0,"",'Prezenční listina'!H64)</f>
        <v>B</v>
      </c>
      <c r="H27" s="49"/>
      <c r="I27" s="49"/>
      <c r="J27" s="49"/>
      <c r="K27" s="49"/>
      <c r="L27" s="49"/>
      <c r="M27" s="49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</row>
    <row r="28" spans="1:84" ht="12.75">
      <c r="A28" s="48">
        <f t="shared" si="0"/>
        <v>24</v>
      </c>
      <c r="B28" s="88">
        <f>IF('Prezenční listina'!F38=0,"",'Prezenční listina'!F38)</f>
        <v>26</v>
      </c>
      <c r="C28" s="104" t="str">
        <f>IF('Prezenční listina'!F38=0,"",'Prezenční listina'!B38)</f>
        <v>Měřínský</v>
      </c>
      <c r="D28" s="104" t="str">
        <f>IF('Prezenční listina'!F38=0,"",'Prezenční listina'!C38)</f>
        <v>Jaroslav</v>
      </c>
      <c r="E28" s="80">
        <f>IF('Prezenční listina'!F38=0,"",'Prezenční listina'!D38)</f>
        <v>1961</v>
      </c>
      <c r="F28" s="80" t="str">
        <f>IF('Prezenční listina'!F38=0,"",'Prezenční listina'!E38)</f>
        <v>AK Perná</v>
      </c>
      <c r="G28" s="81" t="str">
        <f>IF('Prezenční listina'!F38=0,"",'Prezenční listina'!H38)</f>
        <v>C</v>
      </c>
      <c r="H28" s="49"/>
      <c r="I28" s="49"/>
      <c r="J28" s="49"/>
      <c r="K28" s="49"/>
      <c r="L28" s="49"/>
      <c r="M28" s="49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</row>
    <row r="29" spans="1:84" ht="12.75">
      <c r="A29" s="48">
        <f t="shared" si="0"/>
        <v>25</v>
      </c>
      <c r="B29" s="88">
        <f>IF('Prezenční listina'!F29=0,"",'Prezenční listina'!F29)</f>
        <v>27</v>
      </c>
      <c r="C29" s="104" t="str">
        <f>IF('Prezenční listina'!F29=0,"",'Prezenční listina'!B29)</f>
        <v>Kratochvíl</v>
      </c>
      <c r="D29" s="104" t="str">
        <f>IF('Prezenční listina'!F29=0,"",'Prezenční listina'!C29)</f>
        <v>Pavel</v>
      </c>
      <c r="E29" s="80">
        <f>IF('Prezenční listina'!F29=0,"",'Prezenční listina'!D29)</f>
        <v>1960</v>
      </c>
      <c r="F29" s="80" t="str">
        <f>IF('Prezenční listina'!F29=0,"",'Prezenční listina'!E29)</f>
        <v>Sokol Rudíkov</v>
      </c>
      <c r="G29" s="81" t="str">
        <f>IF('Prezenční listina'!F29=0,"",'Prezenční listina'!H29)</f>
        <v>C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</row>
    <row r="30" spans="1:84" ht="12.75">
      <c r="A30" s="48">
        <f t="shared" si="0"/>
        <v>26</v>
      </c>
      <c r="B30" s="88">
        <f>IF('Prezenční listina'!F36=0,"",'Prezenční listina'!F36)</f>
        <v>28</v>
      </c>
      <c r="C30" s="104" t="str">
        <f>IF('Prezenční listina'!F36=0,"",'Prezenční listina'!B36)</f>
        <v>Mareš</v>
      </c>
      <c r="D30" s="104" t="str">
        <f>IF('Prezenční listina'!F36=0,"",'Prezenční listina'!C36)</f>
        <v>Bohumil</v>
      </c>
      <c r="E30" s="80">
        <f>IF('Prezenční listina'!F36=0,"",'Prezenční listina'!D36)</f>
        <v>1951</v>
      </c>
      <c r="F30" s="80" t="str">
        <f>IF('Prezenční listina'!F36=0,"",'Prezenční listina'!E36)</f>
        <v>LEAR Brno</v>
      </c>
      <c r="G30" s="81" t="str">
        <f>IF('Prezenční listina'!F36=0,"",'Prezenční listina'!H36)</f>
        <v>D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</row>
    <row r="31" spans="1:84" ht="12.75">
      <c r="A31" s="48">
        <f t="shared" si="0"/>
        <v>27</v>
      </c>
      <c r="B31" s="88">
        <f>IF('Prezenční listina'!F56=0,"",'Prezenční listina'!F56)</f>
        <v>29</v>
      </c>
      <c r="C31" s="104" t="str">
        <f>IF('Prezenční listina'!F56=0,"",'Prezenční listina'!B56)</f>
        <v>Suchý</v>
      </c>
      <c r="D31" s="104" t="str">
        <f>IF('Prezenční listina'!F56=0,"",'Prezenční listina'!C56)</f>
        <v>Karel</v>
      </c>
      <c r="E31" s="80">
        <f>IF('Prezenční listina'!F56=0,"",'Prezenční listina'!D56)</f>
        <v>1956</v>
      </c>
      <c r="F31" s="80" t="str">
        <f>IF('Prezenční listina'!F56=0,"",'Prezenční listina'!E56)</f>
        <v>Náměšť nad Oslavou</v>
      </c>
      <c r="G31" s="81" t="str">
        <f>IF('Prezenční listina'!F56=0,"",'Prezenční listina'!H56)</f>
        <v>C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</row>
    <row r="32" spans="1:84" ht="12.75">
      <c r="A32" s="48">
        <f t="shared" si="0"/>
        <v>28</v>
      </c>
      <c r="B32" s="88">
        <f>IF('Prezenční listina'!F55=0,"",'Prezenční listina'!F55)</f>
        <v>30</v>
      </c>
      <c r="C32" s="104" t="str">
        <f>IF('Prezenční listina'!F55=0,"",'Prezenční listina'!B55)</f>
        <v>Stejskal</v>
      </c>
      <c r="D32" s="104" t="str">
        <f>IF('Prezenční listina'!F55=0,"",'Prezenční listina'!C55)</f>
        <v>Petr</v>
      </c>
      <c r="E32" s="80">
        <f>IF('Prezenční listina'!F55=0,"",'Prezenční listina'!D55)</f>
        <v>1976</v>
      </c>
      <c r="F32" s="80" t="str">
        <f>IF('Prezenční listina'!F55=0,"",'Prezenční listina'!E55)</f>
        <v>Farma Jiřího Chrásta - SK Veselí</v>
      </c>
      <c r="G32" s="81" t="str">
        <f>IF('Prezenční listina'!F55=0,"",'Prezenční listina'!H55)</f>
        <v>A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</row>
    <row r="33" spans="1:84" ht="12.75">
      <c r="A33" s="48">
        <f t="shared" si="0"/>
        <v>29</v>
      </c>
      <c r="B33" s="88">
        <f>IF('Prezenční listina'!F8=0,"",'Prezenční listina'!F8)</f>
        <v>31</v>
      </c>
      <c r="C33" s="104" t="str">
        <f>IF('Prezenční listina'!F8=0,"",'Prezenční listina'!B8)</f>
        <v>Čech</v>
      </c>
      <c r="D33" s="104" t="str">
        <f>IF('Prezenční listina'!F8=0,"",'Prezenční listina'!C8)</f>
        <v>Martin</v>
      </c>
      <c r="E33" s="80">
        <f>IF('Prezenční listina'!F8=0,"",'Prezenční listina'!D8)</f>
        <v>1978</v>
      </c>
      <c r="F33" s="80" t="str">
        <f>IF('Prezenční listina'!F8=0,"",'Prezenční listina'!E8)</f>
        <v>Farma Jiřího Chrásta - SK Veselí</v>
      </c>
      <c r="G33" s="81" t="str">
        <f>IF('Prezenční listina'!F8=0,"",'Prezenční listina'!H8)</f>
        <v>A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</row>
    <row r="34" spans="1:84" ht="12.75">
      <c r="A34" s="48">
        <f t="shared" si="0"/>
        <v>30</v>
      </c>
      <c r="B34" s="88">
        <f>IF('Prezenční listina'!F46=0,"",'Prezenční listina'!F46)</f>
        <v>33</v>
      </c>
      <c r="C34" s="104" t="str">
        <f>IF('Prezenční listina'!F46=0,"",'Prezenční listina'!B46)</f>
        <v>Polcar</v>
      </c>
      <c r="D34" s="104" t="str">
        <f>IF('Prezenční listina'!F46=0,"",'Prezenční listina'!C46)</f>
        <v>Jiří</v>
      </c>
      <c r="E34" s="80">
        <f>IF('Prezenční listina'!F46=0,"",'Prezenční listina'!D46)</f>
        <v>1977</v>
      </c>
      <c r="F34" s="80" t="str">
        <f>IF('Prezenční listina'!F46=0,"",'Prezenční listina'!E46)</f>
        <v>Farma Jiřího Chrásta - SK Veselí</v>
      </c>
      <c r="G34" s="81" t="str">
        <f>IF('Prezenční listina'!F46=0,"",'Prezenční listina'!H46)</f>
        <v>A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</row>
    <row r="35" spans="1:84" ht="12.75">
      <c r="A35" s="48">
        <f t="shared" si="0"/>
        <v>31</v>
      </c>
      <c r="B35" s="88">
        <f>IF('Prezenční listina'!F7=0,"",'Prezenční listina'!F7)</f>
        <v>34</v>
      </c>
      <c r="C35" s="104" t="str">
        <f>IF('Prezenční listina'!F7=0,"",'Prezenční listina'!B7)</f>
        <v>Čech</v>
      </c>
      <c r="D35" s="104" t="str">
        <f>IF('Prezenční listina'!F7=0,"",'Prezenční listina'!C7)</f>
        <v>Petr</v>
      </c>
      <c r="E35" s="80">
        <f>IF('Prezenční listina'!F7=0,"",'Prezenční listina'!D7)</f>
        <v>1981</v>
      </c>
      <c r="F35" s="80" t="str">
        <f>IF('Prezenční listina'!F7=0,"",'Prezenční listina'!E7)</f>
        <v>M K Prostějov</v>
      </c>
      <c r="G35" s="81" t="str">
        <f>IF('Prezenční listina'!F7=0,"",'Prezenční listina'!H7)</f>
        <v>A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</row>
    <row r="36" spans="1:84" ht="12.75">
      <c r="A36" s="48">
        <f t="shared" si="0"/>
        <v>32</v>
      </c>
      <c r="B36" s="88">
        <f>IF('Prezenční listina'!F78=0,"",'Prezenční listina'!F78)</f>
        <v>35</v>
      </c>
      <c r="C36" s="104" t="str">
        <f>IF('Prezenční listina'!F78=0,"",'Prezenční listina'!B78)</f>
        <v>Hrdina</v>
      </c>
      <c r="D36" s="104" t="str">
        <f>IF('Prezenční listina'!F78=0,"",'Prezenční listina'!C78)</f>
        <v>Tomáš</v>
      </c>
      <c r="E36" s="80">
        <f>IF('Prezenční listina'!F78=0,"",'Prezenční listina'!D78)</f>
        <v>1979</v>
      </c>
      <c r="F36" s="80" t="str">
        <f>IF('Prezenční listina'!F78=0,"",'Prezenční listina'!E78)</f>
        <v>Mravský Krumlov</v>
      </c>
      <c r="G36" s="81" t="str">
        <f>IF('Prezenční listina'!F78=0,"",'Prezenční listina'!H78)</f>
        <v>A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</row>
    <row r="37" spans="1:84" ht="12.75">
      <c r="A37" s="48">
        <f t="shared" si="0"/>
        <v>33</v>
      </c>
      <c r="B37" s="88">
        <f>IF('Prezenční listina'!F37=0,"",'Prezenční listina'!F37)</f>
        <v>36</v>
      </c>
      <c r="C37" s="104" t="str">
        <f>IF('Prezenční listina'!F37=0,"",'Prezenční listina'!B37)</f>
        <v>Martincová</v>
      </c>
      <c r="D37" s="104" t="str">
        <f>IF('Prezenční listina'!F37=0,"",'Prezenční listina'!C37)</f>
        <v>Ivana</v>
      </c>
      <c r="E37" s="80">
        <f>IF('Prezenční listina'!F37=0,"",'Prezenční listina'!D37)</f>
        <v>1963</v>
      </c>
      <c r="F37" s="80" t="str">
        <f>IF('Prezenční listina'!F37=0,"",'Prezenční listina'!E37)</f>
        <v>Moravská Slávia Brno</v>
      </c>
      <c r="G37" s="81" t="str">
        <f>IF('Prezenční listina'!F37=0,"",'Prezenční listina'!H37)</f>
        <v>H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</row>
    <row r="38" spans="1:84" ht="12.75">
      <c r="A38" s="48">
        <f t="shared" si="0"/>
        <v>34</v>
      </c>
      <c r="B38" s="88">
        <f>IF('Prezenční listina'!F69=0,"",'Prezenční listina'!F69)</f>
        <v>37</v>
      </c>
      <c r="C38" s="104" t="str">
        <f>IF('Prezenční listina'!F69=0,"",'Prezenční listina'!B69)</f>
        <v>Kohutek</v>
      </c>
      <c r="D38" s="104" t="str">
        <f>IF('Prezenční listina'!F69=0,"",'Prezenční listina'!C69)</f>
        <v>Jaromír</v>
      </c>
      <c r="E38" s="80">
        <f>IF('Prezenční listina'!F69=0,"",'Prezenční listina'!D69)</f>
        <v>1955</v>
      </c>
      <c r="F38" s="80" t="str">
        <f>IF('Prezenční listina'!F69=0,"",'Prezenční listina'!E69)</f>
        <v>Brno</v>
      </c>
      <c r="G38" s="81" t="str">
        <f>IF('Prezenční listina'!F69=0,"",'Prezenční listina'!H69)</f>
        <v>C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</row>
    <row r="39" spans="1:84" ht="12.75">
      <c r="A39" s="48">
        <f>IF(C39="","",A38+1)</f>
        <v>35</v>
      </c>
      <c r="B39" s="88">
        <f>IF('Prezenční listina'!F79=0,"",'Prezenční listina'!F79)</f>
        <v>38</v>
      </c>
      <c r="C39" s="104" t="str">
        <f>IF('Prezenční listina'!F79=0,"",'Prezenční listina'!B79)</f>
        <v>Ježová</v>
      </c>
      <c r="D39" s="104" t="str">
        <f>IF('Prezenční listina'!F79=0,"",'Prezenční listina'!C79)</f>
        <v>Martina</v>
      </c>
      <c r="E39" s="80">
        <f>IF('Prezenční listina'!F79=0,"",'Prezenční listina'!D79)</f>
        <v>1975</v>
      </c>
      <c r="F39" s="80" t="str">
        <f>IF('Prezenční listina'!F79=0,"",'Prezenční listina'!E79)</f>
        <v>Brno</v>
      </c>
      <c r="G39" s="81" t="str">
        <f>IF('Prezenční listina'!F79=0,"",'Prezenční listina'!H79)</f>
        <v>G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</row>
    <row r="40" spans="1:84" ht="12.75">
      <c r="A40" s="48">
        <f aca="true" t="shared" si="1" ref="A40:A90">IF(C40="","",A39+1)</f>
        <v>36</v>
      </c>
      <c r="B40" s="88">
        <f>IF('Prezenční listina'!F4=0,"",'Prezenční listina'!F4)</f>
        <v>40</v>
      </c>
      <c r="C40" s="104" t="str">
        <f>IF('Prezenční listina'!F4=0,"",'Prezenční listina'!B4)</f>
        <v>Blaha</v>
      </c>
      <c r="D40" s="104" t="str">
        <f>IF('Prezenční listina'!F4=0,"",'Prezenční listina'!C4)</f>
        <v>Stanislav</v>
      </c>
      <c r="E40" s="80">
        <f>IF('Prezenční listina'!F4=0,"",'Prezenční listina'!D4)</f>
        <v>1963</v>
      </c>
      <c r="F40" s="80" t="str">
        <f>IF('Prezenční listina'!F4=0,"",'Prezenční listina'!E4)</f>
        <v>BK Vísky</v>
      </c>
      <c r="G40" s="81" t="str">
        <f>IF('Prezenční listina'!F4=0,"",'Prezenční listina'!H4)</f>
        <v>C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</row>
    <row r="41" spans="1:84" ht="12.75">
      <c r="A41" s="48">
        <f t="shared" si="1"/>
        <v>37</v>
      </c>
      <c r="B41" s="88">
        <f>IF('Prezenční listina'!F80=0,"",'Prezenční listina'!F80)</f>
        <v>41</v>
      </c>
      <c r="C41" s="104" t="str">
        <f>IF('Prezenční listina'!F80=0,"",'Prezenční listina'!B80)</f>
        <v>Serban</v>
      </c>
      <c r="D41" s="104" t="str">
        <f>IF('Prezenční listina'!F80=0,"",'Prezenční listina'!C80)</f>
        <v>Baciu</v>
      </c>
      <c r="E41" s="80">
        <f>IF('Prezenční listina'!F80=0,"",'Prezenční listina'!D80)</f>
        <v>1980</v>
      </c>
      <c r="F41" s="80" t="str">
        <f>IF('Prezenční listina'!F80=0,"",'Prezenční listina'!E80)</f>
        <v>Brno</v>
      </c>
      <c r="G41" s="81" t="str">
        <f>IF('Prezenční listina'!F80=0,"",'Prezenční listina'!H80)</f>
        <v>A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</row>
    <row r="42" spans="1:84" ht="12.75">
      <c r="A42" s="48">
        <f t="shared" si="1"/>
        <v>38</v>
      </c>
      <c r="B42" s="88">
        <f>IF('Prezenční listina'!F3=0,"",'Prezenční listina'!F3)</f>
        <v>42</v>
      </c>
      <c r="C42" s="104" t="str">
        <f>IF('Prezenční listina'!F3=0,"",'Prezenční listina'!B3)</f>
        <v>Blaha</v>
      </c>
      <c r="D42" s="104" t="str">
        <f>IF('Prezenční listina'!F3=0,"",'Prezenční listina'!C3)</f>
        <v>Rostislav</v>
      </c>
      <c r="E42" s="80">
        <f>IF('Prezenční listina'!F3=0,"",'Prezenční listina'!D3)</f>
        <v>1989</v>
      </c>
      <c r="F42" s="80" t="str">
        <f>IF('Prezenční listina'!F3=0,"",'Prezenční listina'!E3)</f>
        <v>BK Vísky</v>
      </c>
      <c r="G42" s="81" t="str">
        <f>IF('Prezenční listina'!F3=0,"",'Prezenční listina'!H3)</f>
        <v>A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</row>
    <row r="43" spans="1:84" ht="12.75">
      <c r="A43" s="48">
        <f t="shared" si="1"/>
        <v>39</v>
      </c>
      <c r="B43" s="88">
        <f>IF('Prezenční listina'!F22=0,"",'Prezenční listina'!F22)</f>
        <v>43</v>
      </c>
      <c r="C43" s="104" t="str">
        <f>IF('Prezenční listina'!F22=0,"",'Prezenční listina'!B22)</f>
        <v>Komárková</v>
      </c>
      <c r="D43" s="104" t="str">
        <f>IF('Prezenční listina'!F22=0,"",'Prezenční listina'!C22)</f>
        <v>Zdeňka</v>
      </c>
      <c r="E43" s="80">
        <f>IF('Prezenční listina'!F22=0,"",'Prezenční listina'!D22)</f>
        <v>1974</v>
      </c>
      <c r="F43" s="80" t="str">
        <f>IF('Prezenční listina'!F22=0,"",'Prezenční listina'!E22)</f>
        <v>SDH Bolešín</v>
      </c>
      <c r="G43" s="81" t="str">
        <f>IF('Prezenční listina'!F22=0,"",'Prezenční listina'!H22)</f>
        <v>G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</row>
    <row r="44" spans="1:84" ht="12.75">
      <c r="A44" s="48">
        <f t="shared" si="1"/>
        <v>40</v>
      </c>
      <c r="B44" s="88">
        <f>IF('Prezenční listina'!F81=0,"",'Prezenční listina'!F81)</f>
        <v>44</v>
      </c>
      <c r="C44" s="104" t="str">
        <f>IF('Prezenční listina'!F81=0,"",'Prezenční listina'!B81)</f>
        <v>Ónodi</v>
      </c>
      <c r="D44" s="104" t="str">
        <f>IF('Prezenční listina'!F81=0,"",'Prezenční listina'!C81)</f>
        <v>Otto</v>
      </c>
      <c r="E44" s="80">
        <f>IF('Prezenční listina'!F81=0,"",'Prezenční listina'!D81)</f>
        <v>1974</v>
      </c>
      <c r="F44" s="80" t="str">
        <f>IF('Prezenční listina'!F81=0,"",'Prezenční listina'!E81)</f>
        <v>Brno</v>
      </c>
      <c r="G44" s="81" t="str">
        <f>IF('Prezenční listina'!F81=0,"",'Prezenční listina'!H81)</f>
        <v>B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</row>
    <row r="45" spans="1:84" ht="12.75">
      <c r="A45" s="48">
        <f t="shared" si="1"/>
        <v>41</v>
      </c>
      <c r="B45" s="88">
        <f>IF('Prezenční listina'!F18=0,"",'Prezenční listina'!F18)</f>
        <v>45</v>
      </c>
      <c r="C45" s="104" t="str">
        <f>IF('Prezenční listina'!F18=0,"",'Prezenční listina'!B18)</f>
        <v>Kaše</v>
      </c>
      <c r="D45" s="104" t="str">
        <f>IF('Prezenční listina'!F18=0,"",'Prezenční listina'!C18)</f>
        <v>Jaroslav</v>
      </c>
      <c r="E45" s="80">
        <f>IF('Prezenční listina'!F18=0,"",'Prezenční listina'!D18)</f>
        <v>1953</v>
      </c>
      <c r="F45" s="80" t="str">
        <f>IF('Prezenční listina'!F18=0,"",'Prezenční listina'!E18)</f>
        <v>Club běžeckých outsiderů</v>
      </c>
      <c r="G45" s="81" t="str">
        <f>IF('Prezenční listina'!F18=0,"",'Prezenční listina'!H18)</f>
        <v>D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</row>
    <row r="46" spans="1:84" ht="12.75">
      <c r="A46" s="48">
        <f t="shared" si="1"/>
        <v>42</v>
      </c>
      <c r="B46" s="88">
        <f>IF('Prezenční listina'!F6=0,"",'Prezenční listina'!F6)</f>
        <v>46</v>
      </c>
      <c r="C46" s="104" t="str">
        <f>IF('Prezenční listina'!F6=0,"",'Prezenční listina'!B6)</f>
        <v>Brabenec</v>
      </c>
      <c r="D46" s="104" t="str">
        <f>IF('Prezenční listina'!F6=0,"",'Prezenční listina'!C6)</f>
        <v>Miroslav</v>
      </c>
      <c r="E46" s="80">
        <f>IF('Prezenční listina'!F6=0,"",'Prezenční listina'!D6)</f>
        <v>1959</v>
      </c>
      <c r="F46" s="80" t="str">
        <f>IF('Prezenční listina'!F6=0,"",'Prezenční listina'!E6)</f>
        <v>Žďár nad Sázavou</v>
      </c>
      <c r="G46" s="81" t="str">
        <f>IF('Prezenční listina'!F6=0,"",'Prezenční listina'!H6)</f>
        <v>C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</row>
    <row r="47" spans="1:84" ht="12.75">
      <c r="A47" s="48">
        <f t="shared" si="1"/>
        <v>43</v>
      </c>
      <c r="B47" s="88">
        <f>IF('Prezenční listina'!F34=0,"",'Prezenční listina'!F34)</f>
        <v>47</v>
      </c>
      <c r="C47" s="104" t="str">
        <f>IF('Prezenční listina'!F34=0,"",'Prezenční listina'!B34)</f>
        <v>Kupka</v>
      </c>
      <c r="D47" s="104" t="str">
        <f>IF('Prezenční listina'!F34=0,"",'Prezenční listina'!C34)</f>
        <v>Pavel</v>
      </c>
      <c r="E47" s="80">
        <f>IF('Prezenční listina'!F34=0,"",'Prezenční listina'!D34)</f>
        <v>1975</v>
      </c>
      <c r="F47" s="80" t="str">
        <f>IF('Prezenční listina'!F34=0,"",'Prezenční listina'!E34)</f>
        <v>Lukovany</v>
      </c>
      <c r="G47" s="81" t="str">
        <f>IF('Prezenční listina'!F34=0,"",'Prezenční listina'!H34)</f>
        <v>A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</row>
    <row r="48" spans="1:84" ht="12.75">
      <c r="A48" s="48">
        <f t="shared" si="1"/>
        <v>44</v>
      </c>
      <c r="B48" s="88">
        <f>IF('Prezenční listina'!F82=0,"",'Prezenční listina'!F82)</f>
        <v>48</v>
      </c>
      <c r="C48" s="104" t="str">
        <f>IF('Prezenční listina'!F82=0,"",'Prezenční listina'!B82)</f>
        <v>Kubík</v>
      </c>
      <c r="D48" s="104" t="str">
        <f>IF('Prezenční listina'!F82=0,"",'Prezenční listina'!C82)</f>
        <v>Oldřich</v>
      </c>
      <c r="E48" s="80">
        <f>IF('Prezenční listina'!F82=0,"",'Prezenční listina'!D82)</f>
        <v>1981</v>
      </c>
      <c r="F48" s="80" t="str">
        <f>IF('Prezenční listina'!F82=0,"",'Prezenční listina'!E82)</f>
        <v>TJ Jiskra Vír</v>
      </c>
      <c r="G48" s="81" t="str">
        <f>IF('Prezenční listina'!F82=0,"",'Prezenční listina'!H82)</f>
        <v>A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</row>
    <row r="49" spans="1:84" ht="12.75">
      <c r="A49" s="48">
        <f t="shared" si="1"/>
        <v>45</v>
      </c>
      <c r="B49" s="88">
        <f>IF('Prezenční listina'!F50=0,"",'Prezenční listina'!F50)</f>
        <v>49</v>
      </c>
      <c r="C49" s="104" t="str">
        <f>IF('Prezenční listina'!F50=0,"",'Prezenční listina'!B50)</f>
        <v>Rerych</v>
      </c>
      <c r="D49" s="104" t="str">
        <f>IF('Prezenční listina'!F50=0,"",'Prezenční listina'!C50)</f>
        <v>Jiří</v>
      </c>
      <c r="E49" s="80">
        <f>IF('Prezenční listina'!F50=0,"",'Prezenční listina'!D50)</f>
        <v>1962</v>
      </c>
      <c r="F49" s="80" t="str">
        <f>IF('Prezenční listina'!F50=0,"",'Prezenční listina'!E50)</f>
        <v>AC Moravská Slávia Brno</v>
      </c>
      <c r="G49" s="81" t="str">
        <f>IF('Prezenční listina'!F50=0,"",'Prezenční listina'!H50)</f>
        <v>C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</row>
    <row r="50" spans="1:84" ht="12.75">
      <c r="A50" s="48">
        <f t="shared" si="1"/>
        <v>46</v>
      </c>
      <c r="B50" s="88">
        <f>IF('Prezenční listina'!F43=0,"",'Prezenční listina'!F43)</f>
        <v>50</v>
      </c>
      <c r="C50" s="104" t="str">
        <f>IF('Prezenční listina'!F43=0,"",'Prezenční listina'!B43)</f>
        <v>Ožana</v>
      </c>
      <c r="D50" s="104" t="str">
        <f>IF('Prezenční listina'!F43=0,"",'Prezenční listina'!C43)</f>
        <v>Václav</v>
      </c>
      <c r="E50" s="80">
        <f>IF('Prezenční listina'!F43=0,"",'Prezenční listina'!D43)</f>
        <v>1964</v>
      </c>
      <c r="F50" s="80" t="str">
        <f>IF('Prezenční listina'!F43=0,"",'Prezenční listina'!E43)</f>
        <v>TJ Nové Město na Moravě</v>
      </c>
      <c r="G50" s="81" t="str">
        <f>IF('Prezenční listina'!F43=0,"",'Prezenční listina'!H43)</f>
        <v>C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</row>
    <row r="51" spans="1:84" ht="12.75">
      <c r="A51" s="48">
        <f t="shared" si="1"/>
        <v>47</v>
      </c>
      <c r="B51" s="88">
        <f>IF('Prezenční listina'!F83=0,"",'Prezenční listina'!F83)</f>
        <v>51</v>
      </c>
      <c r="C51" s="104" t="str">
        <f>IF('Prezenční listina'!F83=0,"",'Prezenční listina'!B83)</f>
        <v>Macháček</v>
      </c>
      <c r="D51" s="104" t="str">
        <f>IF('Prezenční listina'!F83=0,"",'Prezenční listina'!C83)</f>
        <v>Martin</v>
      </c>
      <c r="E51" s="80">
        <f>IF('Prezenční listina'!F83=0,"",'Prezenční listina'!D83)</f>
        <v>1955</v>
      </c>
      <c r="F51" s="80" t="str">
        <f>IF('Prezenční listina'!F83=0,"",'Prezenční listina'!E83)</f>
        <v>Javůrek</v>
      </c>
      <c r="G51" s="81" t="str">
        <f>IF('Prezenční listina'!F83=0,"",'Prezenční listina'!H83)</f>
        <v>C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</row>
    <row r="52" spans="1:84" ht="12.75">
      <c r="A52" s="48">
        <f t="shared" si="1"/>
        <v>48</v>
      </c>
      <c r="B52" s="88">
        <f>IF('Prezenční listina'!F65=0,"",'Prezenční listina'!F65)</f>
        <v>53</v>
      </c>
      <c r="C52" s="104" t="str">
        <f>IF('Prezenční listina'!F65=0,"",'Prezenční listina'!B65)</f>
        <v>Alman</v>
      </c>
      <c r="D52" s="104" t="str">
        <f>IF('Prezenční listina'!F65=0,"",'Prezenční listina'!C65)</f>
        <v>Dušan</v>
      </c>
      <c r="E52" s="80">
        <f>IF('Prezenční listina'!F65=0,"",'Prezenční listina'!D65)</f>
        <v>1967</v>
      </c>
      <c r="F52" s="80" t="str">
        <f>IF('Prezenční listina'!F65=0,"",'Prezenční listina'!E65)</f>
        <v>Babice</v>
      </c>
      <c r="G52" s="81" t="str">
        <f>IF('Prezenční listina'!F65=0,"",'Prezenční listina'!H65)</f>
        <v>B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</row>
    <row r="53" spans="1:84" ht="12.75">
      <c r="A53" s="48">
        <f t="shared" si="1"/>
        <v>49</v>
      </c>
      <c r="B53" s="88">
        <f>IF('Prezenční listina'!F13=0,"",'Prezenční listina'!F13)</f>
        <v>54</v>
      </c>
      <c r="C53" s="104" t="str">
        <f>IF('Prezenční listina'!F13=0,"",'Prezenční listina'!B13)</f>
        <v>Havránek</v>
      </c>
      <c r="D53" s="104" t="str">
        <f>IF('Prezenční listina'!F13=0,"",'Prezenční listina'!C13)</f>
        <v>Jan</v>
      </c>
      <c r="E53" s="80">
        <f>IF('Prezenční listina'!F13=0,"",'Prezenční listina'!D13)</f>
        <v>1977</v>
      </c>
      <c r="F53" s="80" t="str">
        <f>IF('Prezenční listina'!F13=0,"",'Prezenční listina'!E13)</f>
        <v>Brno</v>
      </c>
      <c r="G53" s="81" t="str">
        <f>IF('Prezenční listina'!F13=0,"",'Prezenční listina'!H13)</f>
        <v>A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</row>
    <row r="54" spans="1:84" ht="12.75">
      <c r="A54" s="48">
        <f t="shared" si="1"/>
        <v>50</v>
      </c>
      <c r="B54" s="88">
        <f>IF('Prezenční listina'!F5=0,"",'Prezenční listina'!F5)</f>
        <v>55</v>
      </c>
      <c r="C54" s="104" t="str">
        <f>IF('Prezenční listina'!F5=0,"",'Prezenční listina'!B5)</f>
        <v>Bódiová</v>
      </c>
      <c r="D54" s="104" t="str">
        <f>IF('Prezenční listina'!F5=0,"",'Prezenční listina'!C5)</f>
        <v>Adéla</v>
      </c>
      <c r="E54" s="80">
        <f>IF('Prezenční listina'!F5=0,"",'Prezenční listina'!D5)</f>
        <v>1976</v>
      </c>
      <c r="F54" s="80" t="str">
        <f>IF('Prezenční listina'!F5=0,"",'Prezenční listina'!E5)</f>
        <v>Sporty.cz Brno</v>
      </c>
      <c r="G54" s="81" t="str">
        <f>IF('Prezenční listina'!F5=0,"",'Prezenční listina'!H5)</f>
        <v>G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</row>
    <row r="55" spans="1:84" ht="12.75">
      <c r="A55" s="48">
        <f t="shared" si="1"/>
        <v>51</v>
      </c>
      <c r="B55" s="88">
        <f>IF('Prezenční listina'!F84=0,"",'Prezenční listina'!F84)</f>
        <v>56</v>
      </c>
      <c r="C55" s="104" t="str">
        <f>IF('Prezenční listina'!F84=0,"",'Prezenční listina'!B84)</f>
        <v>Janů</v>
      </c>
      <c r="D55" s="104" t="str">
        <f>IF('Prezenční listina'!F84=0,"",'Prezenční listina'!C84)</f>
        <v>Jan</v>
      </c>
      <c r="E55" s="80">
        <f>IF('Prezenční listina'!F84=0,"",'Prezenční listina'!D84)</f>
        <v>1993</v>
      </c>
      <c r="F55" s="80" t="str">
        <f>IF('Prezenční listina'!F84=0,"",'Prezenční listina'!E84)</f>
        <v>Hvězda SKP Pardubice</v>
      </c>
      <c r="G55" s="81" t="str">
        <f>IF('Prezenční listina'!F84=0,"",'Prezenční listina'!H84)</f>
        <v>A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</row>
    <row r="56" spans="1:84" ht="12.75">
      <c r="A56" s="48">
        <f t="shared" si="1"/>
        <v>52</v>
      </c>
      <c r="B56" s="88">
        <f>IF('Prezenční listina'!F85=0,"",'Prezenční listina'!F85)</f>
        <v>57</v>
      </c>
      <c r="C56" s="104" t="str">
        <f>IF('Prezenční listina'!F85=0,"",'Prezenční listina'!B85)</f>
        <v>Vacula</v>
      </c>
      <c r="D56" s="104" t="str">
        <f>IF('Prezenční listina'!F85=0,"",'Prezenční listina'!C85)</f>
        <v>Ondřej</v>
      </c>
      <c r="E56" s="80">
        <f>IF('Prezenční listina'!F85=0,"",'Prezenční listina'!D85)</f>
        <v>1981</v>
      </c>
      <c r="F56" s="80" t="str">
        <f>IF('Prezenční listina'!F85=0,"",'Prezenční listina'!E85)</f>
        <v>Medlánky</v>
      </c>
      <c r="G56" s="81" t="str">
        <f>IF('Prezenční listina'!F85=0,"",'Prezenční listina'!H85)</f>
        <v>A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</row>
    <row r="57" spans="1:84" ht="12.75">
      <c r="A57" s="48">
        <f t="shared" si="1"/>
        <v>53</v>
      </c>
      <c r="B57" s="88">
        <f>IF('Prezenční listina'!F53=0,"",'Prezenční listina'!F53)</f>
        <v>58</v>
      </c>
      <c r="C57" s="104" t="str">
        <f>IF('Prezenční listina'!F53=0,"",'Prezenční listina'!B53)</f>
        <v>Sedlák</v>
      </c>
      <c r="D57" s="104" t="str">
        <f>IF('Prezenční listina'!F53=0,"",'Prezenční listina'!C53)</f>
        <v>Pavel</v>
      </c>
      <c r="E57" s="80">
        <f>IF('Prezenční listina'!F53=0,"",'Prezenční listina'!D53)</f>
        <v>1971</v>
      </c>
      <c r="F57" s="80" t="str">
        <f>IF('Prezenční listina'!F53=0,"",'Prezenční listina'!E53)</f>
        <v>Slatiňany</v>
      </c>
      <c r="G57" s="81" t="str">
        <f>IF('Prezenční listina'!F53=0,"",'Prezenční listina'!H53)</f>
        <v>B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</row>
    <row r="58" spans="1:84" ht="12.75">
      <c r="A58" s="48">
        <f t="shared" si="1"/>
        <v>54</v>
      </c>
      <c r="B58" s="88">
        <f>IF('Prezenční listina'!F86=0,"",'Prezenční listina'!F86)</f>
        <v>59</v>
      </c>
      <c r="C58" s="104" t="str">
        <f>IF('Prezenční listina'!F86=0,"",'Prezenční listina'!B86)</f>
        <v>Poneš</v>
      </c>
      <c r="D58" s="104" t="str">
        <f>IF('Prezenční listina'!F86=0,"",'Prezenční listina'!C86)</f>
        <v>Pavel</v>
      </c>
      <c r="E58" s="80">
        <f>IF('Prezenční listina'!F86=0,"",'Prezenční listina'!D86)</f>
        <v>1978</v>
      </c>
      <c r="F58" s="80" t="str">
        <f>IF('Prezenční listina'!F86=0,"",'Prezenční listina'!E86)</f>
        <v>TK Sokoli</v>
      </c>
      <c r="G58" s="81" t="str">
        <f>IF('Prezenční listina'!F86=0,"",'Prezenční listina'!H86)</f>
        <v>A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</row>
    <row r="59" spans="1:84" ht="12.75">
      <c r="A59" s="48">
        <f t="shared" si="1"/>
        <v>55</v>
      </c>
      <c r="B59" s="88">
        <f>IF('Prezenční listina'!F87=0,"",'Prezenční listina'!F87)</f>
        <v>60</v>
      </c>
      <c r="C59" s="104" t="str">
        <f>IF('Prezenční listina'!F87=0,"",'Prezenční listina'!B87)</f>
        <v>Borek</v>
      </c>
      <c r="D59" s="104" t="str">
        <f>IF('Prezenční listina'!F87=0,"",'Prezenční listina'!C87)</f>
        <v>Aleš</v>
      </c>
      <c r="E59" s="80">
        <f>IF('Prezenční listina'!F87=0,"",'Prezenční listina'!D87)</f>
        <v>1977</v>
      </c>
      <c r="F59" s="80" t="str">
        <f>IF('Prezenční listina'!F87=0,"",'Prezenční listina'!E87)</f>
        <v>VSK UNI BRNO</v>
      </c>
      <c r="G59" s="81" t="str">
        <f>IF('Prezenční listina'!F87=0,"",'Prezenční listina'!H87)</f>
        <v>A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</row>
    <row r="60" spans="1:84" ht="12.75">
      <c r="A60" s="48">
        <f t="shared" si="1"/>
        <v>56</v>
      </c>
      <c r="B60" s="88">
        <f>IF('Prezenční listina'!F10=0,"",'Prezenční listina'!F10)</f>
        <v>61</v>
      </c>
      <c r="C60" s="104" t="str">
        <f>IF('Prezenční listina'!F10=0,"",'Prezenční listina'!B10)</f>
        <v>Fučík</v>
      </c>
      <c r="D60" s="104" t="str">
        <f>IF('Prezenční listina'!F10=0,"",'Prezenční listina'!C10)</f>
        <v>Jaroslav</v>
      </c>
      <c r="E60" s="80">
        <f>IF('Prezenční listina'!F10=0,"",'Prezenční listina'!D10)</f>
        <v>1974</v>
      </c>
      <c r="F60" s="80" t="str">
        <f>IF('Prezenční listina'!F10=0,"",'Prezenční listina'!E10)</f>
        <v>Prosetín</v>
      </c>
      <c r="G60" s="81" t="str">
        <f>IF('Prezenční listina'!F10=0,"",'Prezenční listina'!H10)</f>
        <v>B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</row>
    <row r="61" spans="1:84" ht="12.75">
      <c r="A61" s="48">
        <f t="shared" si="1"/>
        <v>57</v>
      </c>
      <c r="B61" s="88">
        <f>IF('Prezenční listina'!F88=0,"",'Prezenční listina'!F88)</f>
        <v>62</v>
      </c>
      <c r="C61" s="104" t="str">
        <f>IF('Prezenční listina'!F88=0,"",'Prezenční listina'!B88)</f>
        <v>Horák</v>
      </c>
      <c r="D61" s="104" t="str">
        <f>IF('Prezenční listina'!F88=0,"",'Prezenční listina'!C88)</f>
        <v>Pavel</v>
      </c>
      <c r="E61" s="80">
        <f>IF('Prezenční listina'!F88=0,"",'Prezenční listina'!D88)</f>
        <v>1962</v>
      </c>
      <c r="F61" s="80" t="str">
        <f>IF('Prezenční listina'!F88=0,"",'Prezenční listina'!E88)</f>
        <v>Brno</v>
      </c>
      <c r="G61" s="81" t="str">
        <f>IF('Prezenční listina'!F88=0,"",'Prezenční listina'!H88)</f>
        <v>C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</row>
    <row r="62" spans="1:84" ht="12.75">
      <c r="A62" s="48">
        <f t="shared" si="1"/>
        <v>58</v>
      </c>
      <c r="B62" s="88">
        <f>IF('Prezenční listina'!F89=0,"",'Prezenční listina'!F89)</f>
        <v>63</v>
      </c>
      <c r="C62" s="104" t="str">
        <f>IF('Prezenční listina'!F89=0,"",'Prezenční listina'!B89)</f>
        <v>Raclavský</v>
      </c>
      <c r="D62" s="104" t="str">
        <f>IF('Prezenční listina'!F89=0,"",'Prezenční listina'!C89)</f>
        <v>Vlastimil</v>
      </c>
      <c r="E62" s="80">
        <f>IF('Prezenční listina'!F89=0,"",'Prezenční listina'!D89)</f>
        <v>1955</v>
      </c>
      <c r="F62" s="80" t="str">
        <f>IF('Prezenční listina'!F89=0,"",'Prezenční listina'!E89)</f>
        <v>Liga 100 Olomouc</v>
      </c>
      <c r="G62" s="81" t="str">
        <f>IF('Prezenční listina'!F89=0,"",'Prezenční listina'!H89)</f>
        <v>C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</row>
    <row r="63" spans="1:84" ht="12.75">
      <c r="A63" s="48">
        <f t="shared" si="1"/>
        <v>59</v>
      </c>
      <c r="B63" s="88">
        <f>IF('Prezenční listina'!F90=0,"",'Prezenční listina'!F90)</f>
        <v>64</v>
      </c>
      <c r="C63" s="104" t="str">
        <f>IF('Prezenční listina'!F90=0,"",'Prezenční listina'!B90)</f>
        <v>Krčková</v>
      </c>
      <c r="D63" s="104" t="str">
        <f>IF('Prezenční listina'!F90=0,"",'Prezenční listina'!C90)</f>
        <v>Šárka</v>
      </c>
      <c r="E63" s="80">
        <f>IF('Prezenční listina'!F90=0,"",'Prezenční listina'!D90)</f>
        <v>1988</v>
      </c>
      <c r="F63" s="80" t="str">
        <f>IF('Prezenční listina'!F90=0,"",'Prezenční listina'!E90)</f>
        <v>Liga 100 Olomouc</v>
      </c>
      <c r="G63" s="81" t="str">
        <f>IF('Prezenční listina'!F90=0,"",'Prezenční listina'!H90)</f>
        <v>F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</row>
    <row r="64" spans="1:84" ht="12.75">
      <c r="A64" s="48">
        <f t="shared" si="1"/>
        <v>60</v>
      </c>
      <c r="B64" s="88">
        <f>IF('Prezenční listina'!F49=0,"",'Prezenční listina'!F49)</f>
        <v>66</v>
      </c>
      <c r="C64" s="104" t="str">
        <f>IF('Prezenční listina'!F49=0,"",'Prezenční listina'!B49)</f>
        <v>Ráček Pelikánová</v>
      </c>
      <c r="D64" s="104" t="str">
        <f>IF('Prezenční listina'!F49=0,"",'Prezenční listina'!C49)</f>
        <v>Dáša</v>
      </c>
      <c r="E64" s="80">
        <f>IF('Prezenční listina'!F49=0,"",'Prezenční listina'!D49)</f>
        <v>1976</v>
      </c>
      <c r="F64" s="80" t="str">
        <f>IF('Prezenční listina'!F49=0,"",'Prezenční listina'!E49)</f>
        <v>Sporty.cz Křoví</v>
      </c>
      <c r="G64" s="81" t="str">
        <f>IF('Prezenční listina'!F49=0,"",'Prezenční listina'!H49)</f>
        <v>G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</row>
    <row r="65" spans="1:84" ht="12.75">
      <c r="A65" s="48">
        <f t="shared" si="1"/>
        <v>61</v>
      </c>
      <c r="B65" s="88">
        <f>IF('Prezenční listina'!F35=0,"",'Prezenční listina'!F35)</f>
        <v>67</v>
      </c>
      <c r="C65" s="104" t="str">
        <f>IF('Prezenční listina'!F35=0,"",'Prezenční listina'!B35)</f>
        <v>Ledvina</v>
      </c>
      <c r="D65" s="104" t="str">
        <f>IF('Prezenční listina'!F35=0,"",'Prezenční listina'!C35)</f>
        <v>Luděk</v>
      </c>
      <c r="E65" s="80">
        <f>IF('Prezenční listina'!F35=0,"",'Prezenční listina'!D35)</f>
        <v>1976</v>
      </c>
      <c r="F65" s="80" t="str">
        <f>IF('Prezenční listina'!F35=0,"",'Prezenční listina'!E35)</f>
        <v>Bílovice nad Svitavou</v>
      </c>
      <c r="G65" s="81" t="str">
        <f>IF('Prezenční listina'!F35=0,"",'Prezenční listina'!H35)</f>
        <v>A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</row>
    <row r="66" spans="1:84" ht="12.75">
      <c r="A66" s="48">
        <f t="shared" si="1"/>
        <v>62</v>
      </c>
      <c r="B66" s="88">
        <f>IF('Prezenční listina'!F42=0,"",'Prezenční listina'!F42)</f>
        <v>69</v>
      </c>
      <c r="C66" s="104" t="str">
        <f>IF('Prezenční listina'!F42=0,"",'Prezenční listina'!B42)</f>
        <v>Ondráček</v>
      </c>
      <c r="D66" s="104" t="str">
        <f>IF('Prezenční listina'!F42=0,"",'Prezenční listina'!C42)</f>
        <v>Tomáš</v>
      </c>
      <c r="E66" s="80">
        <f>IF('Prezenční listina'!F42=0,"",'Prezenční listina'!D42)</f>
        <v>1977</v>
      </c>
      <c r="F66" s="80" t="str">
        <f>IF('Prezenční listina'!F42=0,"",'Prezenční listina'!E42)</f>
        <v>Sporty.cz Brno</v>
      </c>
      <c r="G66" s="81" t="str">
        <f>IF('Prezenční listina'!F42=0,"",'Prezenční listina'!H42)</f>
        <v>A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</row>
    <row r="67" spans="1:84" ht="12.75">
      <c r="A67" s="48">
        <f t="shared" si="1"/>
        <v>63</v>
      </c>
      <c r="B67" s="88">
        <f>IF('Prezenční listina'!F75=0,"",'Prezenční listina'!F75)</f>
        <v>70</v>
      </c>
      <c r="C67" s="104" t="str">
        <f>IF('Prezenční listina'!F75=0,"",'Prezenční listina'!B75)</f>
        <v>Šperka</v>
      </c>
      <c r="D67" s="104" t="str">
        <f>IF('Prezenční listina'!F75=0,"",'Prezenční listina'!C75)</f>
        <v>Oldřich</v>
      </c>
      <c r="E67" s="80">
        <f>IF('Prezenční listina'!F75=0,"",'Prezenční listina'!D75)</f>
        <v>1956</v>
      </c>
      <c r="F67" s="80" t="str">
        <f>IF('Prezenční listina'!F75=0,"",'Prezenční listina'!E75)</f>
        <v>Jedovnice</v>
      </c>
      <c r="G67" s="81" t="str">
        <f>IF('Prezenční listina'!F75=0,"",'Prezenční listina'!H75)</f>
        <v>C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</row>
    <row r="68" spans="1:84" ht="12.75">
      <c r="A68" s="48">
        <f t="shared" si="1"/>
        <v>64</v>
      </c>
      <c r="B68" s="88">
        <f>IF('Prezenční listina'!F70=0,"",'Prezenční listina'!F70)</f>
        <v>72</v>
      </c>
      <c r="C68" s="104" t="str">
        <f>IF('Prezenční listina'!F70=0,"",'Prezenční listina'!B70)</f>
        <v>Krejsová</v>
      </c>
      <c r="D68" s="104" t="str">
        <f>IF('Prezenční listina'!F70=0,"",'Prezenční listina'!C70)</f>
        <v>Petra</v>
      </c>
      <c r="E68" s="80">
        <f>IF('Prezenční listina'!F70=0,"",'Prezenční listina'!D70)</f>
        <v>1979</v>
      </c>
      <c r="F68" s="80" t="str">
        <f>IF('Prezenční listina'!F70=0,"",'Prezenční listina'!E70)</f>
        <v>Boskovice</v>
      </c>
      <c r="G68" s="81" t="str">
        <f>IF('Prezenční listina'!F70=0,"",'Prezenční listina'!H70)</f>
        <v>G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</row>
    <row r="69" spans="1:84" ht="12.75">
      <c r="A69" s="48">
        <f t="shared" si="1"/>
        <v>65</v>
      </c>
      <c r="B69" s="88">
        <f>IF('Prezenční listina'!F60=0,"",'Prezenční listina'!F60)</f>
        <v>73</v>
      </c>
      <c r="C69" s="104" t="str">
        <f>IF('Prezenční listina'!F60=0,"",'Prezenční listina'!B60)</f>
        <v>Šustrová</v>
      </c>
      <c r="D69" s="104" t="str">
        <f>IF('Prezenční listina'!F60=0,"",'Prezenční listina'!C60)</f>
        <v>Kateřina</v>
      </c>
      <c r="E69" s="80">
        <f>IF('Prezenční listina'!F60=0,"",'Prezenční listina'!D60)</f>
        <v>1979</v>
      </c>
      <c r="F69" s="80" t="str">
        <f>IF('Prezenční listina'!F60=0,"",'Prezenční listina'!E60)</f>
        <v>Liga 100 Olomouc</v>
      </c>
      <c r="G69" s="81" t="str">
        <f>IF('Prezenční listina'!F60=0,"",'Prezenční listina'!H60)</f>
        <v>G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</row>
    <row r="70" spans="1:84" ht="12.75">
      <c r="A70" s="48">
        <f t="shared" si="1"/>
        <v>66</v>
      </c>
      <c r="B70" s="88">
        <f>IF('Prezenční listina'!F91=0,"",'Prezenční listina'!F91)</f>
        <v>74</v>
      </c>
      <c r="C70" s="104" t="str">
        <f>IF('Prezenční listina'!F91=0,"",'Prezenční listina'!B91)</f>
        <v>Stráník</v>
      </c>
      <c r="D70" s="104" t="str">
        <f>IF('Prezenční listina'!F91=0,"",'Prezenční listina'!C91)</f>
        <v>Aleš</v>
      </c>
      <c r="E70" s="80">
        <f>IF('Prezenční listina'!F91=0,"",'Prezenční listina'!D91)</f>
        <v>1950</v>
      </c>
      <c r="F70" s="80" t="str">
        <f>IF('Prezenční listina'!F91=0,"",'Prezenční listina'!E91)</f>
        <v>Blansko </v>
      </c>
      <c r="G70" s="81" t="str">
        <f>IF('Prezenční listina'!F91=0,"",'Prezenční listina'!H91)</f>
        <v>D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</row>
    <row r="71" spans="1:84" ht="12.75">
      <c r="A71" s="48">
        <f t="shared" si="1"/>
        <v>67</v>
      </c>
      <c r="B71" s="88">
        <f>IF('Prezenční listina'!F92=0,"",'Prezenční listina'!F92)</f>
        <v>75</v>
      </c>
      <c r="C71" s="104" t="str">
        <f>IF('Prezenční listina'!F92=0,"",'Prezenční listina'!B92)</f>
        <v>Boháč</v>
      </c>
      <c r="D71" s="104" t="str">
        <f>IF('Prezenční listina'!F92=0,"",'Prezenční listina'!C92)</f>
        <v>Jiří</v>
      </c>
      <c r="E71" s="80">
        <f>IF('Prezenční listina'!F92=0,"",'Prezenční listina'!D92)</f>
        <v>1954</v>
      </c>
      <c r="F71" s="80" t="str">
        <f>IF('Prezenční listina'!F92=0,"",'Prezenční listina'!E92)</f>
        <v>Brno</v>
      </c>
      <c r="G71" s="81" t="str">
        <f>IF('Prezenční listina'!F92=0,"",'Prezenční listina'!H92)</f>
        <v>D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</row>
    <row r="72" spans="1:84" ht="12.75">
      <c r="A72" s="48">
        <f t="shared" si="1"/>
        <v>68</v>
      </c>
      <c r="B72" s="88">
        <f>IF('Prezenční listina'!F57=0,"",'Prezenční listina'!F57)</f>
        <v>76</v>
      </c>
      <c r="C72" s="104" t="str">
        <f>IF('Prezenční listina'!F57=0,"",'Prezenční listina'!B57)</f>
        <v>Šerák</v>
      </c>
      <c r="D72" s="104" t="str">
        <f>IF('Prezenční listina'!F57=0,"",'Prezenční listina'!C57)</f>
        <v>Martin</v>
      </c>
      <c r="E72" s="80">
        <f>IF('Prezenční listina'!F57=0,"",'Prezenční listina'!D57)</f>
        <v>1978</v>
      </c>
      <c r="F72" s="80" t="str">
        <f>IF('Prezenční listina'!F57=0,"",'Prezenční listina'!E57)</f>
        <v>Sokol Bílovice nad Svitavou</v>
      </c>
      <c r="G72" s="81" t="str">
        <f>IF('Prezenční listina'!F57=0,"",'Prezenční listina'!H57)</f>
        <v>A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</row>
    <row r="73" spans="1:84" ht="12.75">
      <c r="A73" s="48">
        <f t="shared" si="1"/>
        <v>69</v>
      </c>
      <c r="B73" s="88">
        <f>IF('Prezenční listina'!F93=0,"",'Prezenční listina'!F93)</f>
        <v>77</v>
      </c>
      <c r="C73" s="104" t="str">
        <f>IF('Prezenční listina'!F93=0,"",'Prezenční listina'!B93)</f>
        <v>Orálek</v>
      </c>
      <c r="D73" s="104" t="str">
        <f>IF('Prezenční listina'!F93=0,"",'Prezenční listina'!C93)</f>
        <v>Daniel</v>
      </c>
      <c r="E73" s="80">
        <f>IF('Prezenční listina'!F93=0,"",'Prezenční listina'!D93)</f>
        <v>1970</v>
      </c>
      <c r="F73" s="80" t="str">
        <f>IF('Prezenční listina'!F93=0,"",'Prezenční listina'!E93)</f>
        <v>AC Moravská Slávia - Adidas</v>
      </c>
      <c r="G73" s="81" t="str">
        <f>IF('Prezenční listina'!F93=0,"",'Prezenční listina'!H93)</f>
        <v>B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</row>
    <row r="74" spans="1:84" ht="12.75">
      <c r="A74" s="48">
        <f>IF(C74="","",A73+1)</f>
        <v>70</v>
      </c>
      <c r="B74" s="88">
        <f>IF('Prezenční listina'!F72=0,"",'Prezenční listina'!F72)</f>
        <v>79</v>
      </c>
      <c r="C74" s="104" t="str">
        <f>IF('Prezenční listina'!F72=0,"",'Prezenční listina'!B72)</f>
        <v>Sedláček</v>
      </c>
      <c r="D74" s="104" t="str">
        <f>IF('Prezenční listina'!F72=0,"",'Prezenční listina'!C72)</f>
        <v>Svatopluk</v>
      </c>
      <c r="E74" s="80">
        <f>IF('Prezenční listina'!F72=0,"",'Prezenční listina'!D72)</f>
        <v>1957</v>
      </c>
      <c r="F74" s="80" t="str">
        <f>IF('Prezenční listina'!F72=0,"",'Prezenční listina'!E72)</f>
        <v>AC Moravská Slávia Brno</v>
      </c>
      <c r="G74" s="81" t="str">
        <f>IF('Prezenční listina'!F72=0,"",'Prezenční listina'!H72)</f>
        <v>C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</row>
    <row r="75" spans="1:84" ht="12.75">
      <c r="A75" s="48">
        <f t="shared" si="1"/>
        <v>71</v>
      </c>
      <c r="B75" s="88">
        <f>IF('Prezenční listina'!F31=0,"",'Prezenční listina'!F31)</f>
        <v>80</v>
      </c>
      <c r="C75" s="104" t="str">
        <f>IF('Prezenční listina'!F31=0,"",'Prezenční listina'!B31)</f>
        <v>Krejčová</v>
      </c>
      <c r="D75" s="104" t="str">
        <f>IF('Prezenční listina'!F31=0,"",'Prezenční listina'!C31)</f>
        <v>Magda</v>
      </c>
      <c r="E75" s="80">
        <f>IF('Prezenční listina'!F31=0,"",'Prezenční listina'!D31)</f>
        <v>1980</v>
      </c>
      <c r="F75" s="80" t="str">
        <f>IF('Prezenční listina'!F31=0,"",'Prezenční listina'!E31)</f>
        <v>Brno</v>
      </c>
      <c r="G75" s="81" t="str">
        <f>IF('Prezenční listina'!F31=0,"",'Prezenční listina'!H31)</f>
        <v>F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</row>
    <row r="76" spans="1:84" ht="12.75">
      <c r="A76" s="48">
        <f t="shared" si="1"/>
        <v>72</v>
      </c>
      <c r="B76" s="88">
        <f>IF('Prezenční listina'!F16=0,"",'Prezenční listina'!F16)</f>
        <v>82</v>
      </c>
      <c r="C76" s="104" t="str">
        <f>IF('Prezenční listina'!F16=0,"",'Prezenční listina'!B16)</f>
        <v>Janek</v>
      </c>
      <c r="D76" s="104" t="str">
        <f>IF('Prezenční listina'!F16=0,"",'Prezenční listina'!C16)</f>
        <v>Petr</v>
      </c>
      <c r="E76" s="80">
        <f>IF('Prezenční listina'!F16=0,"",'Prezenční listina'!D16)</f>
        <v>1969</v>
      </c>
      <c r="F76" s="80" t="str">
        <f>IF('Prezenční listina'!F16=0,"",'Prezenční listina'!E16)</f>
        <v>Brno</v>
      </c>
      <c r="G76" s="81" t="str">
        <f>IF('Prezenční listina'!F16=0,"",'Prezenční listina'!H16)</f>
        <v>B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</row>
    <row r="77" spans="1:84" ht="12.75">
      <c r="A77" s="48">
        <f t="shared" si="1"/>
        <v>73</v>
      </c>
      <c r="B77" s="88">
        <f>IF('Prezenční listina'!F12=0,"",'Prezenční listina'!F12)</f>
        <v>83</v>
      </c>
      <c r="C77" s="104" t="str">
        <f>IF('Prezenční listina'!F12=0,"",'Prezenční listina'!B12)</f>
        <v>Glier</v>
      </c>
      <c r="D77" s="104" t="str">
        <f>IF('Prezenční listina'!F12=0,"",'Prezenční listina'!C12)</f>
        <v>Michal</v>
      </c>
      <c r="E77" s="80">
        <f>IF('Prezenční listina'!F12=0,"",'Prezenční listina'!D12)</f>
        <v>1982</v>
      </c>
      <c r="F77" s="80" t="str">
        <f>IF('Prezenční listina'!F12=0,"",'Prezenční listina'!E12)</f>
        <v>Moravská Slávia Brno</v>
      </c>
      <c r="G77" s="81" t="str">
        <f>IF('Prezenční listina'!F12=0,"",'Prezenční listina'!H12)</f>
        <v>A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</row>
    <row r="78" spans="1:84" ht="12.75">
      <c r="A78" s="48">
        <f t="shared" si="1"/>
        <v>74</v>
      </c>
      <c r="B78" s="88">
        <f>IF('Prezenční listina'!F94=0,"",'Prezenční listina'!F94)</f>
        <v>84</v>
      </c>
      <c r="C78" s="104" t="str">
        <f>IF('Prezenční listina'!F94=0,"",'Prezenční listina'!B94)</f>
        <v>Kolková</v>
      </c>
      <c r="D78" s="104" t="str">
        <f>IF('Prezenční listina'!F94=0,"",'Prezenční listina'!C94)</f>
        <v>Lucie</v>
      </c>
      <c r="E78" s="80">
        <f>IF('Prezenční listina'!F94=0,"",'Prezenční listina'!D94)</f>
        <v>1982</v>
      </c>
      <c r="F78" s="80" t="str">
        <f>IF('Prezenční listina'!F94=0,"",'Prezenční listina'!E94)</f>
        <v>AC Moravská Slávia Brno</v>
      </c>
      <c r="G78" s="81" t="str">
        <f>IF('Prezenční listina'!F94=0,"",'Prezenční listina'!H94)</f>
        <v>F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</row>
    <row r="79" spans="1:84" ht="12.75">
      <c r="A79" s="48">
        <f t="shared" si="1"/>
        <v>75</v>
      </c>
      <c r="B79" s="88">
        <f>IF('Prezenční listina'!F23=0,"",'Prezenční listina'!F23)</f>
        <v>85</v>
      </c>
      <c r="C79" s="104" t="str">
        <f>IF('Prezenční listina'!F23=0,"",'Prezenční listina'!B23)</f>
        <v>Konečný</v>
      </c>
      <c r="D79" s="104" t="str">
        <f>IF('Prezenční listina'!F23=0,"",'Prezenční listina'!C23)</f>
        <v>Jaroslav</v>
      </c>
      <c r="E79" s="80">
        <f>IF('Prezenční listina'!F23=0,"",'Prezenční listina'!D23)</f>
        <v>1969</v>
      </c>
      <c r="F79" s="80" t="str">
        <f>IF('Prezenční listina'!F23=0,"",'Prezenční listina'!E23)</f>
        <v> Popůvky</v>
      </c>
      <c r="G79" s="81" t="str">
        <f>IF('Prezenční listina'!F23=0,"",'Prezenční listina'!H23)</f>
        <v>B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</row>
    <row r="80" spans="1:84" ht="12.75">
      <c r="A80" s="48">
        <f t="shared" si="1"/>
        <v>76</v>
      </c>
      <c r="B80" s="88">
        <f>IF('Prezenční listina'!F44=0,"",'Prezenční listina'!F44)</f>
        <v>86</v>
      </c>
      <c r="C80" s="104" t="str">
        <f>IF('Prezenční listina'!F44=0,"",'Prezenční listina'!B44)</f>
        <v>Pavelka</v>
      </c>
      <c r="D80" s="104" t="str">
        <f>IF('Prezenční listina'!F44=0,"",'Prezenční listina'!C44)</f>
        <v>Richard</v>
      </c>
      <c r="E80" s="80">
        <f>IF('Prezenční listina'!F44=0,"",'Prezenční listina'!D44)</f>
        <v>1981</v>
      </c>
      <c r="F80" s="80" t="str">
        <f>IF('Prezenční listina'!F44=0,"",'Prezenční listina'!E44)</f>
        <v>Brno</v>
      </c>
      <c r="G80" s="81" t="str">
        <f>IF('Prezenční listina'!F44=0,"",'Prezenční listina'!H44)</f>
        <v>A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</row>
    <row r="81" spans="1:84" ht="12.75">
      <c r="A81" s="48">
        <f t="shared" si="1"/>
        <v>77</v>
      </c>
      <c r="B81" s="88">
        <f>IF('Prezenční listina'!F58=0,"",'Prezenční listina'!F58)</f>
        <v>87</v>
      </c>
      <c r="C81" s="104" t="str">
        <f>IF('Prezenční listina'!F58=0,"",'Prezenční listina'!B58)</f>
        <v>Šorf</v>
      </c>
      <c r="D81" s="104" t="str">
        <f>IF('Prezenční listina'!F58=0,"",'Prezenční listina'!C58)</f>
        <v>Ivo</v>
      </c>
      <c r="E81" s="80">
        <f>IF('Prezenční listina'!F58=0,"",'Prezenční listina'!D58)</f>
        <v>1975</v>
      </c>
      <c r="F81" s="80" t="str">
        <f>IF('Prezenční listina'!F58=0,"",'Prezenční listina'!E58)</f>
        <v>ABND Racing Team Bystřice nad Pernštejnem</v>
      </c>
      <c r="G81" s="81" t="str">
        <f>IF('Prezenční listina'!F58=0,"",'Prezenční listina'!H58)</f>
        <v>A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</row>
    <row r="82" spans="1:84" ht="12.75">
      <c r="A82" s="48">
        <f t="shared" si="1"/>
        <v>78</v>
      </c>
      <c r="B82" s="88">
        <f>IF('Prezenční listina'!F95=0,"",'Prezenční listina'!F95)</f>
        <v>89</v>
      </c>
      <c r="C82" s="104" t="str">
        <f>IF('Prezenční listina'!F95=0,"",'Prezenční listina'!B95)</f>
        <v>Knotek</v>
      </c>
      <c r="D82" s="104" t="str">
        <f>IF('Prezenční listina'!F95=0,"",'Prezenční listina'!C95)</f>
        <v>David</v>
      </c>
      <c r="E82" s="80">
        <f>IF('Prezenční listina'!F95=0,"",'Prezenční listina'!D95)</f>
        <v>1982</v>
      </c>
      <c r="F82" s="80" t="str">
        <f>IF('Prezenční listina'!F95=0,"",'Prezenční listina'!E95)</f>
        <v>Brno</v>
      </c>
      <c r="G82" s="81" t="str">
        <f>IF('Prezenční listina'!F95=0,"",'Prezenční listina'!H95)</f>
        <v>A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</row>
    <row r="83" spans="1:84" ht="12.75">
      <c r="A83" s="48">
        <f t="shared" si="1"/>
        <v>79</v>
      </c>
      <c r="B83" s="88">
        <f>IF('Prezenční listina'!F68=0,"",'Prezenční listina'!F68)</f>
        <v>90</v>
      </c>
      <c r="C83" s="104" t="str">
        <f>IF('Prezenční listina'!F68=0,"",'Prezenční listina'!B68)</f>
        <v>Kalová</v>
      </c>
      <c r="D83" s="104" t="str">
        <f>IF('Prezenční listina'!F68=0,"",'Prezenční listina'!C68)</f>
        <v>Jana</v>
      </c>
      <c r="E83" s="80">
        <f>IF('Prezenční listina'!F68=0,"",'Prezenční listina'!D68)</f>
        <v>1966</v>
      </c>
      <c r="F83" s="80" t="str">
        <f>IF('Prezenční listina'!F68=0,"",'Prezenční listina'!E68)</f>
        <v>Zetor Brno</v>
      </c>
      <c r="G83" s="81" t="str">
        <f>IF('Prezenční listina'!F68=0,"",'Prezenční listina'!H68)</f>
        <v>H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</row>
    <row r="84" spans="1:84" ht="12.75">
      <c r="A84" s="48">
        <f t="shared" si="1"/>
        <v>80</v>
      </c>
      <c r="B84" s="88">
        <f>IF('Prezenční listina'!F96=0,"",'Prezenční listina'!F96)</f>
        <v>91</v>
      </c>
      <c r="C84" s="104" t="str">
        <f>IF('Prezenční listina'!F96=0,"",'Prezenční listina'!B96)</f>
        <v>Cacek</v>
      </c>
      <c r="D84" s="104" t="str">
        <f>IF('Prezenční listina'!F96=0,"",'Prezenční listina'!C96)</f>
        <v>Josef</v>
      </c>
      <c r="E84" s="80">
        <f>IF('Prezenční listina'!F96=0,"",'Prezenční listina'!D96)</f>
        <v>1978</v>
      </c>
      <c r="F84" s="80" t="str">
        <f>IF('Prezenční listina'!F96=0,"",'Prezenční listina'!E96)</f>
        <v>Cáca team Tišnov</v>
      </c>
      <c r="G84" s="81" t="str">
        <f>IF('Prezenční listina'!F96=0,"",'Prezenční listina'!H96)</f>
        <v>A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</row>
    <row r="85" spans="1:84" ht="12.75">
      <c r="A85" s="48">
        <f t="shared" si="1"/>
        <v>81</v>
      </c>
      <c r="B85" s="88">
        <f>IF('Prezenční listina'!F74=0,"",'Prezenční listina'!F74)</f>
        <v>92</v>
      </c>
      <c r="C85" s="104" t="str">
        <f>IF('Prezenční listina'!F74=0,"",'Prezenční listina'!B74)</f>
        <v>Szabová</v>
      </c>
      <c r="D85" s="104" t="str">
        <f>IF('Prezenční listina'!F74=0,"",'Prezenční listina'!C74)</f>
        <v>Dana</v>
      </c>
      <c r="E85" s="80">
        <f>IF('Prezenční listina'!F74=0,"",'Prezenční listina'!D74)</f>
        <v>1967</v>
      </c>
      <c r="F85" s="80" t="str">
        <f>IF('Prezenční listina'!F74=0,"",'Prezenční listina'!E74)</f>
        <v>LRS Vyškov</v>
      </c>
      <c r="G85" s="81" t="str">
        <f>IF('Prezenční listina'!F74=0,"",'Prezenční listina'!H74)</f>
        <v>H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</row>
    <row r="86" spans="1:84" ht="12.75">
      <c r="A86" s="48">
        <f t="shared" si="1"/>
        <v>82</v>
      </c>
      <c r="B86" s="88">
        <f>IF('Prezenční listina'!F73=0,"",'Prezenční listina'!F73)</f>
        <v>93</v>
      </c>
      <c r="C86" s="104" t="str">
        <f>IF('Prezenční listina'!F73=0,"",'Prezenční listina'!B73)</f>
        <v>Skřivánek</v>
      </c>
      <c r="D86" s="104" t="str">
        <f>IF('Prezenční listina'!F73=0,"",'Prezenční listina'!C73)</f>
        <v>Petr</v>
      </c>
      <c r="E86" s="80">
        <f>IF('Prezenční listina'!F73=0,"",'Prezenční listina'!D73)</f>
        <v>1966</v>
      </c>
      <c r="F86" s="80" t="str">
        <f>IF('Prezenční listina'!F73=0,"",'Prezenční listina'!E73)</f>
        <v>LRS Vyškov</v>
      </c>
      <c r="G86" s="81" t="str">
        <f>IF('Prezenční listina'!F73=0,"",'Prezenční listina'!H73)</f>
        <v>B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</row>
    <row r="87" spans="1:84" ht="12.75">
      <c r="A87" s="48">
        <f t="shared" si="1"/>
        <v>83</v>
      </c>
      <c r="B87" s="88">
        <f>IF('Prezenční listina'!F97=0,"",'Prezenční listina'!F97)</f>
        <v>94</v>
      </c>
      <c r="C87" s="104" t="str">
        <f>IF('Prezenční listina'!F97=0,"",'Prezenční listina'!B97)</f>
        <v>Kunc</v>
      </c>
      <c r="D87" s="104" t="str">
        <f>IF('Prezenční listina'!F97=0,"",'Prezenční listina'!C97)</f>
        <v>Josef</v>
      </c>
      <c r="E87" s="80">
        <f>IF('Prezenční listina'!F97=0,"",'Prezenční listina'!D97)</f>
        <v>1960</v>
      </c>
      <c r="F87" s="80" t="str">
        <f>IF('Prezenční listina'!F97=0,"",'Prezenční listina'!E97)</f>
        <v>LRS Vyškov</v>
      </c>
      <c r="G87" s="81" t="str">
        <f>IF('Prezenční listina'!F97=0,"",'Prezenční listina'!H97)</f>
        <v>C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</row>
    <row r="88" spans="1:84" ht="12.75">
      <c r="A88" s="48">
        <f t="shared" si="1"/>
        <v>84</v>
      </c>
      <c r="B88" s="88">
        <f>IF('Prezenční listina'!F9=0,"",'Prezenční listina'!F9)</f>
        <v>95</v>
      </c>
      <c r="C88" s="104" t="str">
        <f>IF('Prezenční listina'!F9=0,"",'Prezenční listina'!B9)</f>
        <v>Filip</v>
      </c>
      <c r="D88" s="104" t="str">
        <f>IF('Prezenční listina'!F9=0,"",'Prezenční listina'!C9)</f>
        <v>Rostislav</v>
      </c>
      <c r="E88" s="80">
        <f>IF('Prezenční listina'!F9=0,"",'Prezenční listina'!D9)</f>
        <v>1986</v>
      </c>
      <c r="F88" s="80" t="str">
        <f>IF('Prezenční listina'!F9=0,"",'Prezenční listina'!E9)</f>
        <v> Horolezecký oddíl Vír</v>
      </c>
      <c r="G88" s="82" t="str">
        <f>IF('Prezenční listina'!F9=0,"",'Prezenční listina'!H9)</f>
        <v>A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</row>
    <row r="89" spans="1:84" ht="12.75">
      <c r="A89" s="48">
        <f t="shared" si="1"/>
        <v>85</v>
      </c>
      <c r="B89" s="88">
        <f>IF('Prezenční listina'!F25=0,"",'Prezenční listina'!F25)</f>
        <v>96</v>
      </c>
      <c r="C89" s="105" t="str">
        <f>IF('Prezenční listina'!F25=0,"",'Prezenční listina'!B25)</f>
        <v>Koutský</v>
      </c>
      <c r="D89" s="104" t="str">
        <f>IF('Prezenční listina'!F25=0,"",'Prezenční listina'!C25)</f>
        <v>Tomáš</v>
      </c>
      <c r="E89" s="80">
        <f>IF('Prezenční listina'!F25=0,"",'Prezenční listina'!D25)</f>
        <v>1987</v>
      </c>
      <c r="F89" s="80" t="str">
        <f>IF('Prezenční listina'!F25=0,"",'Prezenční listina'!E25)</f>
        <v> Horolezecký oddíl Vír</v>
      </c>
      <c r="G89" s="81" t="str">
        <f>IF('Prezenční listina'!F25=0,"",'Prezenční listina'!H25)</f>
        <v>A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</row>
    <row r="90" spans="1:84" ht="12.75">
      <c r="A90" s="48">
        <f t="shared" si="1"/>
        <v>86</v>
      </c>
      <c r="B90" s="88">
        <f>IF('Prezenční listina'!F27=0,"",'Prezenční listina'!F27)</f>
        <v>97</v>
      </c>
      <c r="C90" s="104" t="str">
        <f>IF('Prezenční listina'!F27=0,"",'Prezenční listina'!B27)</f>
        <v>Krátká</v>
      </c>
      <c r="D90" s="104" t="str">
        <f>IF('Prezenční listina'!F27=0,"",'Prezenční listina'!C27)</f>
        <v>Anna</v>
      </c>
      <c r="E90" s="80">
        <f>IF('Prezenční listina'!F27=0,"",'Prezenční listina'!D27)</f>
        <v>1969</v>
      </c>
      <c r="F90" s="80" t="str">
        <f>IF('Prezenční listina'!F27=0,"",'Prezenční listina'!E27)</f>
        <v>Hvězda SKP Pardubice</v>
      </c>
      <c r="G90" s="81" t="str">
        <f>IF('Prezenční listina'!F27=0,"",'Prezenční listina'!H27)</f>
        <v>H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</row>
    <row r="91" spans="1:84" ht="12.75">
      <c r="A91" s="48">
        <f aca="true" t="shared" si="2" ref="A91:A141">IF(C91="","",A90+1)</f>
        <v>87</v>
      </c>
      <c r="B91" s="88">
        <f>IF('Prezenční listina'!F98=0,"",'Prezenční listina'!F98)</f>
        <v>98</v>
      </c>
      <c r="C91" s="104" t="str">
        <f>IF('Prezenční listina'!F98=0,"",'Prezenční listina'!B98)</f>
        <v>Tyleček</v>
      </c>
      <c r="D91" s="104" t="str">
        <f>IF('Prezenční listina'!F98=0,"",'Prezenční listina'!C98)</f>
        <v>Pavel</v>
      </c>
      <c r="E91" s="80">
        <f>IF('Prezenční listina'!F98=0,"",'Prezenční listina'!D98)</f>
        <v>1973</v>
      </c>
      <c r="F91" s="80" t="str">
        <f>IF('Prezenční listina'!F98=0,"",'Prezenční listina'!E98)</f>
        <v>Brno - Jundrov</v>
      </c>
      <c r="G91" s="81" t="str">
        <f>IF('Prezenční listina'!F98=0,"",'Prezenční listina'!H98)</f>
        <v>B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</row>
    <row r="92" spans="1:84" ht="12.75">
      <c r="A92" s="48">
        <f t="shared" si="2"/>
        <v>88</v>
      </c>
      <c r="B92" s="88">
        <f>IF('Prezenční listina'!F99=0,"",'Prezenční listina'!F99)</f>
        <v>99</v>
      </c>
      <c r="C92" s="104" t="str">
        <f>IF('Prezenční listina'!F99=0,"",'Prezenční listina'!B99)</f>
        <v>Všetečková</v>
      </c>
      <c r="D92" s="104" t="str">
        <f>IF('Prezenční listina'!F99=0,"",'Prezenční listina'!C99)</f>
        <v>Pavla</v>
      </c>
      <c r="E92" s="80">
        <f>IF('Prezenční listina'!F99=0,"",'Prezenční listina'!D99)</f>
        <v>1975</v>
      </c>
      <c r="F92" s="80" t="str">
        <f>IF('Prezenční listina'!F99=0,"",'Prezenční listina'!E99)</f>
        <v>MOTOR JOURNAL</v>
      </c>
      <c r="G92" s="81" t="str">
        <f>IF('Prezenční listina'!F99=0,"",'Prezenční listina'!H99)</f>
        <v>G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</row>
    <row r="93" spans="1:84" ht="12.75">
      <c r="A93" s="48">
        <f t="shared" si="2"/>
        <v>89</v>
      </c>
      <c r="B93" s="88">
        <f>IF('Prezenční listina'!F41=0,"",'Prezenční listina'!F41)</f>
        <v>100</v>
      </c>
      <c r="C93" s="104" t="str">
        <f>IF('Prezenční listina'!F41=0,"",'Prezenční listina'!B41)</f>
        <v>Novotný</v>
      </c>
      <c r="D93" s="104" t="str">
        <f>IF('Prezenční listina'!F41=0,"",'Prezenční listina'!C41)</f>
        <v>Petr</v>
      </c>
      <c r="E93" s="80">
        <f>IF('Prezenční listina'!F41=0,"",'Prezenční listina'!D41)</f>
        <v>1965</v>
      </c>
      <c r="F93" s="80" t="str">
        <f>IF('Prezenční listina'!F41=0,"",'Prezenční listina'!E41)</f>
        <v>Kuřim</v>
      </c>
      <c r="G93" s="81" t="str">
        <f>IF('Prezenční listina'!F41=0,"",'Prezenční listina'!H41)</f>
        <v>B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</row>
    <row r="94" spans="1:84" ht="12.75">
      <c r="A94" s="48">
        <f t="shared" si="2"/>
        <v>90</v>
      </c>
      <c r="B94" s="88">
        <f>IF('Prezenční listina'!F100=0,"",'Prezenční listina'!F100)</f>
        <v>101</v>
      </c>
      <c r="C94" s="104" t="str">
        <f>IF('Prezenční listina'!F100=0,"",'Prezenční listina'!B100)</f>
        <v>Skoták</v>
      </c>
      <c r="D94" s="104" t="str">
        <f>IF('Prezenční listina'!F100=0,"",'Prezenční listina'!C100)</f>
        <v>Jiří</v>
      </c>
      <c r="E94" s="80">
        <f>IF('Prezenční listina'!F100=0,"",'Prezenční listina'!D100)</f>
        <v>1964</v>
      </c>
      <c r="F94" s="80" t="str">
        <f>IF('Prezenční listina'!F100=0,"",'Prezenční listina'!E100)</f>
        <v>SC Ráječko</v>
      </c>
      <c r="G94" s="81" t="str">
        <f>IF('Prezenční listina'!F100=0,"",'Prezenční listina'!H100)</f>
        <v>C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</row>
    <row r="95" spans="1:84" ht="12.75">
      <c r="A95" s="48">
        <f t="shared" si="2"/>
        <v>91</v>
      </c>
      <c r="B95" s="88">
        <f>IF('Prezenční listina'!F101=0,"",'Prezenční listina'!F101)</f>
        <v>102</v>
      </c>
      <c r="C95" s="104" t="str">
        <f>IF('Prezenční listina'!F101=0,"",'Prezenční listina'!B101)</f>
        <v>Konečný</v>
      </c>
      <c r="D95" s="104" t="str">
        <f>IF('Prezenční listina'!F101=0,"",'Prezenční listina'!C101)</f>
        <v>Libor</v>
      </c>
      <c r="E95" s="80">
        <f>IF('Prezenční listina'!F101=0,"",'Prezenční listina'!D101)</f>
        <v>1971</v>
      </c>
      <c r="F95" s="80" t="str">
        <f>IF('Prezenční listina'!F101=0,"",'Prezenční listina'!E101)</f>
        <v>Kuřim</v>
      </c>
      <c r="G95" s="81" t="str">
        <f>IF('Prezenční listina'!F101=0,"",'Prezenční listina'!H101)</f>
        <v>B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</row>
    <row r="96" spans="1:84" ht="12.75">
      <c r="A96" s="48">
        <f t="shared" si="2"/>
        <v>92</v>
      </c>
      <c r="B96" s="88">
        <f>IF('Prezenční listina'!F17=0,"",'Prezenční listina'!F17)</f>
        <v>103</v>
      </c>
      <c r="C96" s="104" t="str">
        <f>IF('Prezenční listina'!F17=0,"",'Prezenční listina'!B17)</f>
        <v>Jaskulka</v>
      </c>
      <c r="D96" s="104" t="str">
        <f>IF('Prezenční listina'!F17=0,"",'Prezenční listina'!C17)</f>
        <v>Martin</v>
      </c>
      <c r="E96" s="80">
        <f>IF('Prezenční listina'!F17=0,"",'Prezenční listina'!D17)</f>
        <v>1968</v>
      </c>
      <c r="F96" s="80" t="str">
        <f>IF('Prezenční listina'!F17=0,"",'Prezenční listina'!E17)</f>
        <v>Kuřim</v>
      </c>
      <c r="G96" s="81" t="str">
        <f>IF('Prezenční listina'!F17=0,"",'Prezenční listina'!H17)</f>
        <v>B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</row>
    <row r="97" spans="1:84" ht="12.75">
      <c r="A97" s="48">
        <f t="shared" si="2"/>
      </c>
      <c r="B97" s="88">
        <f>IF('Prezenční listina'!F24=0,"",'Prezenční listina'!F24)</f>
      </c>
      <c r="C97" s="104">
        <f>IF('Prezenční listina'!F24=0,"",'Prezenční listina'!B24)</f>
      </c>
      <c r="D97" s="104">
        <f>IF('Prezenční listina'!F24=0,"",'Prezenční listina'!C24)</f>
      </c>
      <c r="E97" s="80">
        <f>IF('Prezenční listina'!F24=0,"",'Prezenční listina'!D24)</f>
      </c>
      <c r="F97" s="80">
        <f>IF('Prezenční listina'!F24=0,"",'Prezenční listina'!E24)</f>
      </c>
      <c r="G97" s="81">
        <f>IF('Prezenční listina'!F24=0,"",'Prezenční listina'!H24)</f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</row>
    <row r="98" spans="1:84" ht="12.75">
      <c r="A98" s="48">
        <f t="shared" si="2"/>
      </c>
      <c r="B98" s="88">
        <f>IF('Prezenční listina'!F11=0,"",'Prezenční listina'!F11)</f>
      </c>
      <c r="C98" s="104">
        <f>IF('Prezenční listina'!F11=0,"",'Prezenční listina'!B11)</f>
      </c>
      <c r="D98" s="104">
        <f>IF('Prezenční listina'!F11=0,"",'Prezenční listina'!C11)</f>
      </c>
      <c r="E98" s="80">
        <f>IF('Prezenční listina'!F11=0,"",'Prezenční listina'!D11)</f>
      </c>
      <c r="F98" s="80">
        <f>IF('Prezenční listina'!F11=0,"",'Prezenční listina'!E11)</f>
      </c>
      <c r="G98" s="81">
        <f>IF('Prezenční listina'!F11=0,"",'Prezenční listina'!H11)</f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</row>
    <row r="99" spans="1:84" ht="12.75">
      <c r="A99" s="48">
        <f t="shared" si="2"/>
      </c>
      <c r="B99" s="88">
        <f>IF('Prezenční listina'!F26=0,"",'Prezenční listina'!F26)</f>
      </c>
      <c r="C99" s="104">
        <f>IF('Prezenční listina'!F26=0,"",'Prezenční listina'!B26)</f>
      </c>
      <c r="D99" s="104">
        <f>IF('Prezenční listina'!F26=0,"",'Prezenční listina'!C26)</f>
      </c>
      <c r="E99" s="80">
        <f>IF('Prezenční listina'!F26=0,"",'Prezenční listina'!D26)</f>
      </c>
      <c r="F99" s="80">
        <f>IF('Prezenční listina'!F26=0,"",'Prezenční listina'!E26)</f>
      </c>
      <c r="G99" s="81">
        <f>IF('Prezenční listina'!F26=0,"",'Prezenční listina'!H26)</f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</row>
    <row r="100" spans="1:84" ht="12.75">
      <c r="A100" s="48">
        <f t="shared" si="2"/>
      </c>
      <c r="B100" s="88">
        <f>IF('Prezenční listina'!F28=0,"",'Prezenční listina'!F28)</f>
      </c>
      <c r="C100" s="104">
        <f>IF('Prezenční listina'!F28=0,"",'Prezenční listina'!B28)</f>
      </c>
      <c r="D100" s="104">
        <f>IF('Prezenční listina'!F28=0,"",'Prezenční listina'!C28)</f>
      </c>
      <c r="E100" s="80">
        <f>IF('Prezenční listina'!F28=0,"",'Prezenční listina'!D28)</f>
      </c>
      <c r="F100" s="80">
        <f>IF('Prezenční listina'!F28=0,"",'Prezenční listina'!E28)</f>
      </c>
      <c r="G100" s="81">
        <f>IF('Prezenční listina'!F28=0,"",'Prezenční listina'!H28)</f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</row>
    <row r="101" spans="1:84" ht="12.75">
      <c r="A101" s="48">
        <f t="shared" si="2"/>
      </c>
      <c r="B101" s="88">
        <f>IF('Prezenční listina'!F39=0,"",'Prezenční listina'!F39)</f>
      </c>
      <c r="C101" s="104">
        <f>IF('Prezenční listina'!F39=0,"",'Prezenční listina'!B39)</f>
      </c>
      <c r="D101" s="104">
        <f>IF('Prezenční listina'!F39=0,"",'Prezenční listina'!C39)</f>
      </c>
      <c r="E101" s="80">
        <f>IF('Prezenční listina'!F39=0,"",'Prezenční listina'!D39)</f>
      </c>
      <c r="F101" s="80">
        <f>IF('Prezenční listina'!F39=0,"",'Prezenční listina'!E39)</f>
      </c>
      <c r="G101" s="81">
        <f>IF('Prezenční listina'!F39=0,"",'Prezenční listina'!H39)</f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</row>
    <row r="102" spans="1:84" ht="12.75">
      <c r="A102" s="48">
        <f t="shared" si="2"/>
      </c>
      <c r="B102" s="88">
        <f>IF('Prezenční listina'!F45=0,"",'Prezenční listina'!F45)</f>
      </c>
      <c r="C102" s="104">
        <f>IF('Prezenční listina'!F45=0,"",'Prezenční listina'!B45)</f>
      </c>
      <c r="D102" s="104">
        <f>IF('Prezenční listina'!F45=0,"",'Prezenční listina'!C45)</f>
      </c>
      <c r="E102" s="80">
        <f>IF('Prezenční listina'!F45=0,"",'Prezenční listina'!D45)</f>
      </c>
      <c r="F102" s="80">
        <f>IF('Prezenční listina'!F45=0,"",'Prezenční listina'!E45)</f>
      </c>
      <c r="G102" s="81">
        <f>IF('Prezenční listina'!F45=0,"",'Prezenční listina'!H45)</f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</row>
    <row r="103" spans="1:84" ht="12.75">
      <c r="A103" s="48">
        <f t="shared" si="2"/>
      </c>
      <c r="B103" s="88">
        <f>IF('Prezenční listina'!F71=0,"",'Prezenční listina'!F71)</f>
      </c>
      <c r="C103" s="104">
        <f>IF('Prezenční listina'!F71=0,"",'Prezenční listina'!B71)</f>
      </c>
      <c r="D103" s="104">
        <f>IF('Prezenční listina'!F71=0,"",'Prezenční listina'!C71)</f>
      </c>
      <c r="E103" s="80">
        <f>IF('Prezenční listina'!F71=0,"",'Prezenční listina'!D71)</f>
      </c>
      <c r="F103" s="80">
        <f>IF('Prezenční listina'!F71=0,"",'Prezenční listina'!E71)</f>
      </c>
      <c r="G103" s="81">
        <f>IF('Prezenční listina'!F71=0,"",'Prezenční listina'!H71)</f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</row>
    <row r="104" spans="1:84" ht="12.75">
      <c r="A104" s="48">
        <f t="shared" si="2"/>
      </c>
      <c r="B104" s="88">
        <f>IF('Prezenční listina'!F102=0,"",'Prezenční listina'!F102)</f>
      </c>
      <c r="C104" s="104">
        <f>IF('Prezenční listina'!F102=0,"",'Prezenční listina'!B102)</f>
      </c>
      <c r="D104" s="104">
        <f>IF('Prezenční listina'!F102=0,"",'Prezenční listina'!C102)</f>
      </c>
      <c r="E104" s="80">
        <f>IF('Prezenční listina'!F102=0,"",'Prezenční listina'!D102)</f>
      </c>
      <c r="F104" s="80">
        <f>IF('Prezenční listina'!F102=0,"",'Prezenční listina'!E102)</f>
      </c>
      <c r="G104" s="81">
        <f>IF('Prezenční listina'!F102=0,"",'Prezenční listina'!H102)</f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</row>
    <row r="105" spans="1:84" ht="12.75">
      <c r="A105" s="48">
        <f t="shared" si="2"/>
      </c>
      <c r="B105" s="88">
        <f>IF('Prezenční listina'!F103=0,"",'Prezenční listina'!F103)</f>
      </c>
      <c r="C105" s="104">
        <f>IF('Prezenční listina'!F103=0,"",'Prezenční listina'!B103)</f>
      </c>
      <c r="D105" s="104">
        <f>IF('Prezenční listina'!F103=0,"",'Prezenční listina'!C103)</f>
      </c>
      <c r="E105" s="80">
        <f>IF('Prezenční listina'!F103=0,"",'Prezenční listina'!D103)</f>
      </c>
      <c r="F105" s="80">
        <f>IF('Prezenční listina'!F103=0,"",'Prezenční listina'!E103)</f>
      </c>
      <c r="G105" s="81">
        <f>IF('Prezenční listina'!F103=0,"",'Prezenční listina'!H103)</f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</row>
    <row r="106" spans="1:84" ht="12.75">
      <c r="A106" s="48">
        <f t="shared" si="2"/>
      </c>
      <c r="B106" s="88">
        <f>IF('Prezenční listina'!F104=0,"",'Prezenční listina'!F104)</f>
      </c>
      <c r="C106" s="104">
        <f>IF('Prezenční listina'!F104=0,"",'Prezenční listina'!B104)</f>
      </c>
      <c r="D106" s="104">
        <f>IF('Prezenční listina'!F104=0,"",'Prezenční listina'!C104)</f>
      </c>
      <c r="E106" s="80">
        <f>IF('Prezenční listina'!F104=0,"",'Prezenční listina'!D104)</f>
      </c>
      <c r="F106" s="80">
        <f>IF('Prezenční listina'!F104=0,"",'Prezenční listina'!E104)</f>
      </c>
      <c r="G106" s="81">
        <f>IF('Prezenční listina'!F104=0,"",'Prezenční listina'!H104)</f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</row>
    <row r="107" spans="1:84" ht="12.75">
      <c r="A107" s="48">
        <f t="shared" si="2"/>
      </c>
      <c r="B107" s="88">
        <f>IF('Prezenční listina'!F105=0,"",'Prezenční listina'!F105)</f>
      </c>
      <c r="C107" s="104">
        <f>IF('Prezenční listina'!F105=0,"",'Prezenční listina'!B105)</f>
      </c>
      <c r="D107" s="104">
        <f>IF('Prezenční listina'!F105=0,"",'Prezenční listina'!C105)</f>
      </c>
      <c r="E107" s="80">
        <f>IF('Prezenční listina'!F105=0,"",'Prezenční listina'!D105)</f>
      </c>
      <c r="F107" s="80">
        <f>IF('Prezenční listina'!F105=0,"",'Prezenční listina'!E105)</f>
      </c>
      <c r="G107" s="81">
        <f>IF('Prezenční listina'!F105=0,"",'Prezenční listina'!H105)</f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</row>
    <row r="108" spans="1:84" ht="12.75">
      <c r="A108" s="48">
        <f t="shared" si="2"/>
      </c>
      <c r="B108" s="88">
        <f>IF('Prezenční listina'!F106=0,"",'Prezenční listina'!F106)</f>
      </c>
      <c r="C108" s="104">
        <f>IF('Prezenční listina'!F106=0,"",'Prezenční listina'!B106)</f>
      </c>
      <c r="D108" s="104">
        <f>IF('Prezenční listina'!F106=0,"",'Prezenční listina'!C106)</f>
      </c>
      <c r="E108" s="80">
        <f>IF('Prezenční listina'!F106=0,"",'Prezenční listina'!D106)</f>
      </c>
      <c r="F108" s="80">
        <f>IF('Prezenční listina'!F106=0,"",'Prezenční listina'!E106)</f>
      </c>
      <c r="G108" s="81">
        <f>IF('Prezenční listina'!F106=0,"",'Prezenční listina'!H106)</f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</row>
    <row r="109" spans="1:84" ht="12.75">
      <c r="A109" s="48">
        <f t="shared" si="2"/>
      </c>
      <c r="B109" s="88">
        <f>IF('Prezenční listina'!F107=0,"",'Prezenční listina'!F107)</f>
      </c>
      <c r="C109" s="104">
        <f>IF('Prezenční listina'!F107=0,"",'Prezenční listina'!B107)</f>
      </c>
      <c r="D109" s="104">
        <f>IF('Prezenční listina'!F107=0,"",'Prezenční listina'!C107)</f>
      </c>
      <c r="E109" s="80">
        <f>IF('Prezenční listina'!F107=0,"",'Prezenční listina'!D107)</f>
      </c>
      <c r="F109" s="80">
        <f>IF('Prezenční listina'!F107=0,"",'Prezenční listina'!E107)</f>
      </c>
      <c r="G109" s="81">
        <f>IF('Prezenční listina'!F107=0,"",'Prezenční listina'!H107)</f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</row>
    <row r="110" spans="1:84" ht="12.75">
      <c r="A110" s="48">
        <f t="shared" si="2"/>
      </c>
      <c r="B110" s="88">
        <f>IF('Prezenční listina'!F108=0,"",'Prezenční listina'!F108)</f>
      </c>
      <c r="C110" s="104">
        <f>IF('Prezenční listina'!F108=0,"",'Prezenční listina'!B108)</f>
      </c>
      <c r="D110" s="104">
        <f>IF('Prezenční listina'!F108=0,"",'Prezenční listina'!C108)</f>
      </c>
      <c r="E110" s="80">
        <f>IF('Prezenční listina'!F108=0,"",'Prezenční listina'!D108)</f>
      </c>
      <c r="F110" s="80">
        <f>IF('Prezenční listina'!F108=0,"",'Prezenční listina'!E108)</f>
      </c>
      <c r="G110" s="81">
        <f>IF('Prezenční listina'!F108=0,"",'Prezenční listina'!H108)</f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</row>
    <row r="111" spans="1:84" ht="12.75">
      <c r="A111" s="48">
        <f t="shared" si="2"/>
      </c>
      <c r="B111" s="88">
        <f>IF('Prezenční listina'!F109=0,"",'Prezenční listina'!F109)</f>
      </c>
      <c r="C111" s="104">
        <f>IF('Prezenční listina'!F109=0,"",'Prezenční listina'!B109)</f>
      </c>
      <c r="D111" s="104">
        <f>IF('Prezenční listina'!F109=0,"",'Prezenční listina'!C109)</f>
      </c>
      <c r="E111" s="80">
        <f>IF('Prezenční listina'!F109=0,"",'Prezenční listina'!D109)</f>
      </c>
      <c r="F111" s="80">
        <f>IF('Prezenční listina'!F109=0,"",'Prezenční listina'!E109)</f>
      </c>
      <c r="G111" s="81">
        <f>IF('Prezenční listina'!F109=0,"",'Prezenční listina'!H109)</f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</row>
    <row r="112" spans="1:84" ht="12.75">
      <c r="A112" s="48">
        <f t="shared" si="2"/>
      </c>
      <c r="B112" s="88">
        <f>IF('Prezenční listina'!F110=0,"",'Prezenční listina'!F110)</f>
      </c>
      <c r="C112" s="104">
        <f>IF('Prezenční listina'!F110=0,"",'Prezenční listina'!B110)</f>
      </c>
      <c r="D112" s="104">
        <f>IF('Prezenční listina'!F110=0,"",'Prezenční listina'!C110)</f>
      </c>
      <c r="E112" s="80">
        <f>IF('Prezenční listina'!F110=0,"",'Prezenční listina'!D110)</f>
      </c>
      <c r="F112" s="80">
        <f>IF('Prezenční listina'!F110=0,"",'Prezenční listina'!E110)</f>
      </c>
      <c r="G112" s="81">
        <f>IF('Prezenční listina'!F110=0,"",'Prezenční listina'!H110)</f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</row>
    <row r="113" spans="1:84" ht="12.75">
      <c r="A113" s="48">
        <f t="shared" si="2"/>
      </c>
      <c r="B113" s="88">
        <f>IF('Prezenční listina'!F111=0,"",'Prezenční listina'!F111)</f>
      </c>
      <c r="C113" s="104">
        <f>IF('Prezenční listina'!F111=0,"",'Prezenční listina'!B111)</f>
      </c>
      <c r="D113" s="104">
        <f>IF('Prezenční listina'!F111=0,"",'Prezenční listina'!C111)</f>
      </c>
      <c r="E113" s="80">
        <f>IF('Prezenční listina'!F111=0,"",'Prezenční listina'!D111)</f>
      </c>
      <c r="F113" s="80">
        <f>IF('Prezenční listina'!F111=0,"",'Prezenční listina'!E111)</f>
      </c>
      <c r="G113" s="83">
        <f>IF('Prezenční listina'!F111=0,"",'Prezenční listina'!H111)</f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</row>
    <row r="114" spans="1:84" ht="12.75">
      <c r="A114" s="48">
        <f t="shared" si="2"/>
      </c>
      <c r="B114" s="88">
        <f>IF('Prezenční listina'!F112=0,"",'Prezenční listina'!F112)</f>
      </c>
      <c r="C114" s="104">
        <f>IF('Prezenční listina'!F112=0,"",'Prezenční listina'!B112)</f>
      </c>
      <c r="D114" s="104">
        <f>IF('Prezenční listina'!F112=0,"",'Prezenční listina'!C112)</f>
      </c>
      <c r="E114" s="80">
        <f>IF('Prezenční listina'!F112=0,"",'Prezenční listina'!D112)</f>
      </c>
      <c r="F114" s="80">
        <f>IF('Prezenční listina'!F112=0,"",'Prezenční listina'!E112)</f>
      </c>
      <c r="G114" s="83">
        <f>IF('Prezenční listina'!F112=0,"",'Prezenční listina'!H112)</f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</row>
    <row r="115" spans="1:84" ht="12.75">
      <c r="A115" s="48">
        <f t="shared" si="2"/>
      </c>
      <c r="B115" s="88">
        <f>IF('Prezenční listina'!F113=0,"",'Prezenční listina'!F113)</f>
      </c>
      <c r="C115" s="104">
        <f>IF('Prezenční listina'!F113=0,"",'Prezenční listina'!B113)</f>
      </c>
      <c r="D115" s="104">
        <f>IF('Prezenční listina'!F113=0,"",'Prezenční listina'!C113)</f>
      </c>
      <c r="E115" s="80">
        <f>IF('Prezenční listina'!F113=0,"",'Prezenční listina'!D113)</f>
      </c>
      <c r="F115" s="80">
        <f>IF('Prezenční listina'!F113=0,"",'Prezenční listina'!E113)</f>
      </c>
      <c r="G115" s="83">
        <f>IF('Prezenční listina'!F113=0,"",'Prezenční listina'!H113)</f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</row>
    <row r="116" spans="1:84" ht="12.75">
      <c r="A116" s="48">
        <f t="shared" si="2"/>
      </c>
      <c r="B116" s="88">
        <f>IF('Prezenční listina'!F114=0,"",'Prezenční listina'!F114)</f>
      </c>
      <c r="C116" s="104">
        <f>IF('Prezenční listina'!F114=0,"",'Prezenční listina'!B114)</f>
      </c>
      <c r="D116" s="104">
        <f>IF('Prezenční listina'!F114=0,"",'Prezenční listina'!C114)</f>
      </c>
      <c r="E116" s="80">
        <f>IF('Prezenční listina'!F114=0,"",'Prezenční listina'!D114)</f>
      </c>
      <c r="F116" s="80">
        <f>IF('Prezenční listina'!F114=0,"",'Prezenční listina'!E114)</f>
      </c>
      <c r="G116" s="83">
        <f>IF('Prezenční listina'!F114=0,"",'Prezenční listina'!H114)</f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</row>
    <row r="117" spans="1:84" ht="12.75">
      <c r="A117" s="48">
        <f t="shared" si="2"/>
      </c>
      <c r="B117" s="88">
        <f>IF('Prezenční listina'!F115=0,"",'Prezenční listina'!F115)</f>
      </c>
      <c r="C117" s="104">
        <f>IF('Prezenční listina'!F115=0,"",'Prezenční listina'!B115)</f>
      </c>
      <c r="D117" s="104">
        <f>IF('Prezenční listina'!F115=0,"",'Prezenční listina'!C115)</f>
      </c>
      <c r="E117" s="80">
        <f>IF('Prezenční listina'!F115=0,"",'Prezenční listina'!D115)</f>
      </c>
      <c r="F117" s="80">
        <f>IF('Prezenční listina'!F115=0,"",'Prezenční listina'!E115)</f>
      </c>
      <c r="G117" s="83">
        <f>IF('Prezenční listina'!F115=0,"",'Prezenční listina'!H115)</f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</row>
    <row r="118" spans="1:84" ht="12.75">
      <c r="A118" s="48">
        <f t="shared" si="2"/>
      </c>
      <c r="B118" s="88">
        <f>IF('Prezenční listina'!F116=0,"",'Prezenční listina'!F116)</f>
      </c>
      <c r="C118" s="104">
        <f>IF('Prezenční listina'!F116=0,"",'Prezenční listina'!B116)</f>
      </c>
      <c r="D118" s="104">
        <f>IF('Prezenční listina'!F116=0,"",'Prezenční listina'!C116)</f>
      </c>
      <c r="E118" s="80">
        <f>IF('Prezenční listina'!F116=0,"",'Prezenční listina'!D116)</f>
      </c>
      <c r="F118" s="80">
        <f>IF('Prezenční listina'!F116=0,"",'Prezenční listina'!E116)</f>
      </c>
      <c r="G118" s="83">
        <f>IF('Prezenční listina'!F116=0,"",'Prezenční listina'!H116)</f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</row>
    <row r="119" spans="1:84" ht="12.75">
      <c r="A119" s="48">
        <f t="shared" si="2"/>
      </c>
      <c r="B119" s="88">
        <f>IF('Prezenční listina'!F117=0,"",'Prezenční listina'!F117)</f>
      </c>
      <c r="C119" s="104">
        <f>IF('Prezenční listina'!F117=0,"",'Prezenční listina'!B117)</f>
      </c>
      <c r="D119" s="104">
        <f>IF('Prezenční listina'!F117=0,"",'Prezenční listina'!C117)</f>
      </c>
      <c r="E119" s="80">
        <f>IF('Prezenční listina'!F117=0,"",'Prezenční listina'!D117)</f>
      </c>
      <c r="F119" s="80">
        <f>IF('Prezenční listina'!F117=0,"",'Prezenční listina'!E117)</f>
      </c>
      <c r="G119" s="83">
        <f>IF('Prezenční listina'!F117=0,"",'Prezenční listina'!H117)</f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</row>
    <row r="120" spans="1:84" ht="12.75">
      <c r="A120" s="48">
        <f t="shared" si="2"/>
      </c>
      <c r="B120" s="88">
        <f>IF('Prezenční listina'!F118=0,"",'Prezenční listina'!F118)</f>
      </c>
      <c r="C120" s="104">
        <f>IF('Prezenční listina'!F118=0,"",'Prezenční listina'!B118)</f>
      </c>
      <c r="D120" s="104">
        <f>IF('Prezenční listina'!F118=0,"",'Prezenční listina'!C118)</f>
      </c>
      <c r="E120" s="80">
        <f>IF('Prezenční listina'!F118=0,"",'Prezenční listina'!D118)</f>
      </c>
      <c r="F120" s="80">
        <f>IF('Prezenční listina'!F118=0,"",'Prezenční listina'!E118)</f>
      </c>
      <c r="G120" s="83">
        <f>IF('Prezenční listina'!F118=0,"",'Prezenční listina'!H118)</f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</row>
    <row r="121" spans="1:84" ht="12.75">
      <c r="A121" s="48">
        <f t="shared" si="2"/>
      </c>
      <c r="B121" s="88">
        <f>IF('Prezenční listina'!F119=0,"",'Prezenční listina'!F119)</f>
      </c>
      <c r="C121" s="104">
        <f>IF('Prezenční listina'!F119=0,"",'Prezenční listina'!B119)</f>
      </c>
      <c r="D121" s="104">
        <f>IF('Prezenční listina'!F119=0,"",'Prezenční listina'!C119)</f>
      </c>
      <c r="E121" s="80">
        <f>IF('Prezenční listina'!F119=0,"",'Prezenční listina'!D119)</f>
      </c>
      <c r="F121" s="80">
        <f>IF('Prezenční listina'!F119=0,"",'Prezenční listina'!E119)</f>
      </c>
      <c r="G121" s="83">
        <f>IF('Prezenční listina'!F119=0,"",'Prezenční listina'!H119)</f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</row>
    <row r="122" spans="1:84" ht="12.75">
      <c r="A122" s="48">
        <f t="shared" si="2"/>
      </c>
      <c r="B122" s="88">
        <f>IF('Prezenční listina'!F120=0,"",'Prezenční listina'!F120)</f>
      </c>
      <c r="C122" s="104">
        <f>IF('Prezenční listina'!F120=0,"",'Prezenční listina'!B120)</f>
      </c>
      <c r="D122" s="104">
        <f>IF('Prezenční listina'!F120=0,"",'Prezenční listina'!C120)</f>
      </c>
      <c r="E122" s="80">
        <f>IF('Prezenční listina'!F120=0,"",'Prezenční listina'!D120)</f>
      </c>
      <c r="F122" s="80">
        <f>IF('Prezenční listina'!F120=0,"",'Prezenční listina'!E120)</f>
      </c>
      <c r="G122" s="83">
        <f>IF('Prezenční listina'!F120=0,"",'Prezenční listina'!H120)</f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</row>
    <row r="123" spans="1:84" ht="12.75">
      <c r="A123" s="48">
        <f t="shared" si="2"/>
      </c>
      <c r="B123" s="88">
        <f>IF('Prezenční listina'!F121=0,"",'Prezenční listina'!F121)</f>
      </c>
      <c r="C123" s="104">
        <f>IF('Prezenční listina'!F121=0,"",'Prezenční listina'!B121)</f>
      </c>
      <c r="D123" s="104">
        <f>IF('Prezenční listina'!F121=0,"",'Prezenční listina'!C121)</f>
      </c>
      <c r="E123" s="80">
        <f>IF('Prezenční listina'!F121=0,"",'Prezenční listina'!D121)</f>
      </c>
      <c r="F123" s="80">
        <f>IF('Prezenční listina'!F121=0,"",'Prezenční listina'!E121)</f>
      </c>
      <c r="G123" s="83">
        <f>IF('Prezenční listina'!F121=0,"",'Prezenční listina'!H121)</f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</row>
    <row r="124" spans="1:84" ht="12.75">
      <c r="A124" s="48">
        <f t="shared" si="2"/>
      </c>
      <c r="B124" s="88">
        <f>IF('Prezenční listina'!F122=0,"",'Prezenční listina'!F122)</f>
      </c>
      <c r="C124" s="104">
        <f>IF('Prezenční listina'!F122=0,"",'Prezenční listina'!B122)</f>
      </c>
      <c r="D124" s="104">
        <f>IF('Prezenční listina'!F122=0,"",'Prezenční listina'!C122)</f>
      </c>
      <c r="E124" s="80">
        <f>IF('Prezenční listina'!F122=0,"",'Prezenční listina'!D122)</f>
      </c>
      <c r="F124" s="80">
        <f>IF('Prezenční listina'!F122=0,"",'Prezenční listina'!E122)</f>
      </c>
      <c r="G124" s="83">
        <f>IF('Prezenční listina'!F122=0,"",'Prezenční listina'!H122)</f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</row>
    <row r="125" spans="1:84" ht="12.75">
      <c r="A125" s="48">
        <f t="shared" si="2"/>
      </c>
      <c r="B125" s="88">
        <f>IF('Prezenční listina'!F123=0,"",'Prezenční listina'!F123)</f>
      </c>
      <c r="C125" s="104">
        <f>IF('Prezenční listina'!F123=0,"",'Prezenční listina'!B123)</f>
      </c>
      <c r="D125" s="104">
        <f>IF('Prezenční listina'!F123=0,"",'Prezenční listina'!C123)</f>
      </c>
      <c r="E125" s="80">
        <f>IF('Prezenční listina'!F123=0,"",'Prezenční listina'!D123)</f>
      </c>
      <c r="F125" s="80">
        <f>IF('Prezenční listina'!F123=0,"",'Prezenční listina'!E123)</f>
      </c>
      <c r="G125" s="83">
        <f>IF('Prezenční listina'!F123=0,"",'Prezenční listina'!H123)</f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</row>
    <row r="126" spans="1:84" ht="12.75">
      <c r="A126" s="48">
        <f t="shared" si="2"/>
      </c>
      <c r="B126" s="88">
        <f>IF('Prezenční listina'!F124=0,"",'Prezenční listina'!F124)</f>
      </c>
      <c r="C126" s="104">
        <f>IF('Prezenční listina'!F124=0,"",'Prezenční listina'!B124)</f>
      </c>
      <c r="D126" s="104">
        <f>IF('Prezenční listina'!F124=0,"",'Prezenční listina'!C124)</f>
      </c>
      <c r="E126" s="80">
        <f>IF('Prezenční listina'!F124=0,"",'Prezenční listina'!D124)</f>
      </c>
      <c r="F126" s="80">
        <f>IF('Prezenční listina'!F124=0,"",'Prezenční listina'!E124)</f>
      </c>
      <c r="G126" s="83">
        <f>IF('Prezenční listina'!F124=0,"",'Prezenční listina'!H124)</f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</row>
    <row r="127" spans="1:84" ht="12.75">
      <c r="A127" s="48">
        <f t="shared" si="2"/>
      </c>
      <c r="B127" s="88">
        <f>IF('Prezenční listina'!F125=0,"",'Prezenční listina'!F125)</f>
      </c>
      <c r="C127" s="104">
        <f>IF('Prezenční listina'!F125=0,"",'Prezenční listina'!B125)</f>
      </c>
      <c r="D127" s="104">
        <f>IF('Prezenční listina'!F125=0,"",'Prezenční listina'!C125)</f>
      </c>
      <c r="E127" s="80">
        <f>IF('Prezenční listina'!F125=0,"",'Prezenční listina'!D125)</f>
      </c>
      <c r="F127" s="80">
        <f>IF('Prezenční listina'!F125=0,"",'Prezenční listina'!E125)</f>
      </c>
      <c r="G127" s="83">
        <f>IF('Prezenční listina'!F125=0,"",'Prezenční listina'!H125)</f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</row>
    <row r="128" spans="1:84" ht="12.75">
      <c r="A128" s="48">
        <f t="shared" si="2"/>
      </c>
      <c r="B128" s="88">
        <f>IF('Prezenční listina'!F126=0,"",'Prezenční listina'!F126)</f>
      </c>
      <c r="C128" s="104">
        <f>IF('Prezenční listina'!F126=0,"",'Prezenční listina'!B126)</f>
      </c>
      <c r="D128" s="104">
        <f>IF('Prezenční listina'!F126=0,"",'Prezenční listina'!C126)</f>
      </c>
      <c r="E128" s="80">
        <f>IF('Prezenční listina'!F126=0,"",'Prezenční listina'!D126)</f>
      </c>
      <c r="F128" s="80">
        <f>IF('Prezenční listina'!F126=0,"",'Prezenční listina'!E126)</f>
      </c>
      <c r="G128" s="83">
        <f>IF('Prezenční listina'!F126=0,"",'Prezenční listina'!H126)</f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</row>
    <row r="129" spans="1:84" ht="12.75">
      <c r="A129" s="48">
        <f t="shared" si="2"/>
      </c>
      <c r="B129" s="88">
        <f>IF('Prezenční listina'!F127=0,"",'Prezenční listina'!F127)</f>
      </c>
      <c r="C129" s="104">
        <f>IF('Prezenční listina'!F127=0,"",'Prezenční listina'!B127)</f>
      </c>
      <c r="D129" s="104">
        <f>IF('Prezenční listina'!F127=0,"",'Prezenční listina'!C127)</f>
      </c>
      <c r="E129" s="80">
        <f>IF('Prezenční listina'!F127=0,"",'Prezenční listina'!D127)</f>
      </c>
      <c r="F129" s="80">
        <f>IF('Prezenční listina'!F127=0,"",'Prezenční listina'!E127)</f>
      </c>
      <c r="G129" s="83">
        <f>IF('Prezenční listina'!F127=0,"",'Prezenční listina'!H127)</f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</row>
    <row r="130" spans="1:84" ht="12.75">
      <c r="A130" s="48">
        <f t="shared" si="2"/>
      </c>
      <c r="B130" s="88">
        <f>IF('Prezenční listina'!F128=0,"",'Prezenční listina'!F128)</f>
      </c>
      <c r="C130" s="104">
        <f>IF('Prezenční listina'!F128=0,"",'Prezenční listina'!B128)</f>
      </c>
      <c r="D130" s="104">
        <f>IF('Prezenční listina'!F128=0,"",'Prezenční listina'!C128)</f>
      </c>
      <c r="E130" s="80">
        <f>IF('Prezenční listina'!F128=0,"",'Prezenční listina'!D128)</f>
      </c>
      <c r="F130" s="80">
        <f>IF('Prezenční listina'!F128=0,"",'Prezenční listina'!E128)</f>
      </c>
      <c r="G130" s="83">
        <f>IF('Prezenční listina'!F128=0,"",'Prezenční listina'!H128)</f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</row>
    <row r="131" spans="1:84" ht="12.75">
      <c r="A131" s="48">
        <f t="shared" si="2"/>
      </c>
      <c r="B131" s="88">
        <f>IF('Prezenční listina'!F129=0,"",'Prezenční listina'!F129)</f>
      </c>
      <c r="C131" s="104">
        <f>IF('Prezenční listina'!F129=0,"",'Prezenční listina'!B129)</f>
      </c>
      <c r="D131" s="104">
        <f>IF('Prezenční listina'!F129=0,"",'Prezenční listina'!C129)</f>
      </c>
      <c r="E131" s="80">
        <f>IF('Prezenční listina'!F129=0,"",'Prezenční listina'!D129)</f>
      </c>
      <c r="F131" s="80">
        <f>IF('Prezenční listina'!F129=0,"",'Prezenční listina'!E129)</f>
      </c>
      <c r="G131" s="83">
        <f>IF('Prezenční listina'!F129=0,"",'Prezenční listina'!H129)</f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</row>
    <row r="132" spans="1:84" ht="12.75">
      <c r="A132" s="48">
        <f t="shared" si="2"/>
      </c>
      <c r="B132" s="88">
        <f>IF('Prezenční listina'!F130=0,"",'Prezenční listina'!F130)</f>
      </c>
      <c r="C132" s="104">
        <f>IF('Prezenční listina'!F130=0,"",'Prezenční listina'!B130)</f>
      </c>
      <c r="D132" s="104">
        <f>IF('Prezenční listina'!F130=0,"",'Prezenční listina'!C130)</f>
      </c>
      <c r="E132" s="80">
        <f>IF('Prezenční listina'!F130=0,"",'Prezenční listina'!D130)</f>
      </c>
      <c r="F132" s="80">
        <f>IF('Prezenční listina'!F130=0,"",'Prezenční listina'!E130)</f>
      </c>
      <c r="G132" s="83">
        <f>IF('Prezenční listina'!F130=0,"",'Prezenční listina'!H130)</f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</row>
    <row r="133" spans="1:84" ht="12.75">
      <c r="A133" s="48">
        <f t="shared" si="2"/>
      </c>
      <c r="B133" s="88">
        <f>IF('Prezenční listina'!F131=0,"",'Prezenční listina'!F131)</f>
      </c>
      <c r="C133" s="104">
        <f>IF('Prezenční listina'!F131=0,"",'Prezenční listina'!B131)</f>
      </c>
      <c r="D133" s="104">
        <f>IF('Prezenční listina'!F131=0,"",'Prezenční listina'!C131)</f>
      </c>
      <c r="E133" s="80">
        <f>IF('Prezenční listina'!F131=0,"",'Prezenční listina'!D131)</f>
      </c>
      <c r="F133" s="80">
        <f>IF('Prezenční listina'!F131=0,"",'Prezenční listina'!E131)</f>
      </c>
      <c r="G133" s="83">
        <f>IF('Prezenční listina'!F131=0,"",'Prezenční listina'!H131)</f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</row>
    <row r="134" spans="1:84" ht="12.75">
      <c r="A134" s="48">
        <f t="shared" si="2"/>
      </c>
      <c r="B134" s="88">
        <f>IF('Prezenční listina'!F132=0,"",'Prezenční listina'!F132)</f>
      </c>
      <c r="C134" s="104">
        <f>IF('Prezenční listina'!F132=0,"",'Prezenční listina'!B132)</f>
      </c>
      <c r="D134" s="104">
        <f>IF('Prezenční listina'!F132=0,"",'Prezenční listina'!C132)</f>
      </c>
      <c r="E134" s="80">
        <f>IF('Prezenční listina'!F132=0,"",'Prezenční listina'!D132)</f>
      </c>
      <c r="F134" s="80">
        <f>IF('Prezenční listina'!F132=0,"",'Prezenční listina'!E132)</f>
      </c>
      <c r="G134" s="83">
        <f>IF('Prezenční listina'!F132=0,"",'Prezenční listina'!H132)</f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</row>
    <row r="135" spans="1:84" ht="12.75">
      <c r="A135" s="48">
        <f t="shared" si="2"/>
      </c>
      <c r="B135" s="88">
        <f>IF('Prezenční listina'!F133=0,"",'Prezenční listina'!F133)</f>
      </c>
      <c r="C135" s="104">
        <f>IF('Prezenční listina'!F133=0,"",'Prezenční listina'!B133)</f>
      </c>
      <c r="D135" s="104">
        <f>IF('Prezenční listina'!F133=0,"",'Prezenční listina'!C133)</f>
      </c>
      <c r="E135" s="80">
        <f>IF('Prezenční listina'!F133=0,"",'Prezenční listina'!D133)</f>
      </c>
      <c r="F135" s="80">
        <f>IF('Prezenční listina'!F133=0,"",'Prezenční listina'!E133)</f>
      </c>
      <c r="G135" s="83">
        <f>IF('Prezenční listina'!F133=0,"",'Prezenční listina'!H133)</f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</row>
    <row r="136" spans="1:84" ht="12.75">
      <c r="A136" s="48">
        <f t="shared" si="2"/>
      </c>
      <c r="B136" s="88">
        <f>IF('Prezenční listina'!F134=0,"",'Prezenční listina'!F134)</f>
      </c>
      <c r="C136" s="104">
        <f>IF('Prezenční listina'!F134=0,"",'Prezenční listina'!B134)</f>
      </c>
      <c r="D136" s="104">
        <f>IF('Prezenční listina'!F134=0,"",'Prezenční listina'!C134)</f>
      </c>
      <c r="E136" s="80">
        <f>IF('Prezenční listina'!F134=0,"",'Prezenční listina'!D134)</f>
      </c>
      <c r="F136" s="80">
        <f>IF('Prezenční listina'!F134=0,"",'Prezenční listina'!E134)</f>
      </c>
      <c r="G136" s="83">
        <f>IF('Prezenční listina'!F134=0,"",'Prezenční listina'!H134)</f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</row>
    <row r="137" spans="1:84" ht="12.75">
      <c r="A137" s="48">
        <f t="shared" si="2"/>
      </c>
      <c r="B137" s="88">
        <f>IF('Prezenční listina'!F135=0,"",'Prezenční listina'!F135)</f>
      </c>
      <c r="C137" s="104">
        <f>IF('Prezenční listina'!F135=0,"",'Prezenční listina'!B135)</f>
      </c>
      <c r="D137" s="104">
        <f>IF('Prezenční listina'!F135=0,"",'Prezenční listina'!C135)</f>
      </c>
      <c r="E137" s="80">
        <f>IF('Prezenční listina'!F135=0,"",'Prezenční listina'!D135)</f>
      </c>
      <c r="F137" s="80">
        <f>IF('Prezenční listina'!F135=0,"",'Prezenční listina'!E135)</f>
      </c>
      <c r="G137" s="83">
        <f>IF('Prezenční listina'!F135=0,"",'Prezenční listina'!H135)</f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</row>
    <row r="138" spans="1:84" ht="12.75">
      <c r="A138" s="48">
        <f t="shared" si="2"/>
      </c>
      <c r="B138" s="88">
        <f>IF('Prezenční listina'!F136=0,"",'Prezenční listina'!F136)</f>
      </c>
      <c r="C138" s="104">
        <f>IF('Prezenční listina'!F136=0,"",'Prezenční listina'!B136)</f>
      </c>
      <c r="D138" s="104">
        <f>IF('Prezenční listina'!F136=0,"",'Prezenční listina'!C136)</f>
      </c>
      <c r="E138" s="80">
        <f>IF('Prezenční listina'!F136=0,"",'Prezenční listina'!D136)</f>
      </c>
      <c r="F138" s="80">
        <f>IF('Prezenční listina'!F136=0,"",'Prezenční listina'!E136)</f>
      </c>
      <c r="G138" s="83">
        <f>IF('Prezenční listina'!F136=0,"",'Prezenční listina'!H136)</f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</row>
    <row r="139" spans="1:84" ht="12.75">
      <c r="A139" s="48">
        <f t="shared" si="2"/>
      </c>
      <c r="B139" s="88">
        <f>IF('Prezenční listina'!F137=0,"",'Prezenční listina'!F137)</f>
      </c>
      <c r="C139" s="104">
        <f>IF('Prezenční listina'!F137=0,"",'Prezenční listina'!B137)</f>
      </c>
      <c r="D139" s="104">
        <f>IF('Prezenční listina'!F137=0,"",'Prezenční listina'!C137)</f>
      </c>
      <c r="E139" s="80">
        <f>IF('Prezenční listina'!F137=0,"",'Prezenční listina'!D137)</f>
      </c>
      <c r="F139" s="80">
        <f>IF('Prezenční listina'!F137=0,"",'Prezenční listina'!E137)</f>
      </c>
      <c r="G139" s="83">
        <f>IF('Prezenční listina'!F137=0,"",'Prezenční listina'!H137)</f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</row>
    <row r="140" spans="1:84" ht="12.75">
      <c r="A140" s="48">
        <f t="shared" si="2"/>
      </c>
      <c r="B140" s="88">
        <f>IF('Prezenční listina'!F138=0,"",'Prezenční listina'!F138)</f>
      </c>
      <c r="C140" s="104">
        <f>IF('Prezenční listina'!F138=0,"",'Prezenční listina'!B138)</f>
      </c>
      <c r="D140" s="104">
        <f>IF('Prezenční listina'!F138=0,"",'Prezenční listina'!C138)</f>
      </c>
      <c r="E140" s="80">
        <f>IF('Prezenční listina'!F138=0,"",'Prezenční listina'!D138)</f>
      </c>
      <c r="F140" s="80">
        <f>IF('Prezenční listina'!F138=0,"",'Prezenční listina'!E138)</f>
      </c>
      <c r="G140" s="83">
        <f>IF('Prezenční listina'!F138=0,"",'Prezenční listina'!H138)</f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</row>
    <row r="141" spans="1:84" ht="13.5" thickBot="1">
      <c r="A141" s="50">
        <f t="shared" si="2"/>
      </c>
      <c r="B141" s="89">
        <f>IF('Prezenční listina'!F139=0,"",'Prezenční listina'!F139)</f>
      </c>
      <c r="C141" s="106">
        <f>IF('Prezenční listina'!F139=0,"",'Prezenční listina'!B139)</f>
      </c>
      <c r="D141" s="106">
        <f>IF('Prezenční listina'!F139=0,"",'Prezenční listina'!C139)</f>
      </c>
      <c r="E141" s="84">
        <f>IF('Prezenční listina'!F139=0,"",'Prezenční listina'!D139)</f>
      </c>
      <c r="F141" s="84">
        <f>IF('Prezenční listina'!F139=0,"",'Prezenční listina'!E139)</f>
      </c>
      <c r="G141" s="85">
        <f>IF('Prezenční listina'!F139=0,"",'Prezenční listina'!H139)</f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</row>
    <row r="142" spans="1:7" s="41" customFormat="1" ht="12.75">
      <c r="A142" s="51"/>
      <c r="B142" s="52"/>
      <c r="C142" s="49"/>
      <c r="D142" s="49"/>
      <c r="E142" s="53"/>
      <c r="F142" s="53"/>
      <c r="G142" s="53"/>
    </row>
    <row r="143" spans="1:7" s="41" customFormat="1" ht="12.75">
      <c r="A143" s="51"/>
      <c r="B143" s="52"/>
      <c r="C143" s="49"/>
      <c r="D143" s="49"/>
      <c r="E143" s="53"/>
      <c r="F143" s="53"/>
      <c r="G143" s="53"/>
    </row>
    <row r="144" spans="1:7" s="41" customFormat="1" ht="12.75">
      <c r="A144" s="51"/>
      <c r="B144" s="52"/>
      <c r="C144" s="49"/>
      <c r="D144" s="49"/>
      <c r="E144" s="53"/>
      <c r="F144" s="53"/>
      <c r="G144" s="53"/>
    </row>
    <row r="145" spans="1:7" s="41" customFormat="1" ht="12.75">
      <c r="A145" s="51"/>
      <c r="B145" s="52"/>
      <c r="C145" s="49"/>
      <c r="D145" s="49"/>
      <c r="E145" s="53"/>
      <c r="F145" s="53"/>
      <c r="G145" s="53"/>
    </row>
    <row r="146" spans="1:7" s="41" customFormat="1" ht="12.75">
      <c r="A146" s="51"/>
      <c r="B146" s="52"/>
      <c r="C146" s="49"/>
      <c r="D146" s="49"/>
      <c r="E146" s="53"/>
      <c r="F146" s="53"/>
      <c r="G146" s="53"/>
    </row>
    <row r="147" spans="1:7" s="41" customFormat="1" ht="12.75">
      <c r="A147" s="51"/>
      <c r="B147" s="52"/>
      <c r="C147" s="49"/>
      <c r="D147" s="49"/>
      <c r="E147" s="53"/>
      <c r="F147" s="53"/>
      <c r="G147" s="53"/>
    </row>
    <row r="148" spans="1:7" s="41" customFormat="1" ht="12.75">
      <c r="A148" s="51"/>
      <c r="B148" s="52"/>
      <c r="C148" s="49"/>
      <c r="D148" s="49"/>
      <c r="E148" s="53"/>
      <c r="F148" s="53"/>
      <c r="G148" s="53"/>
    </row>
    <row r="149" spans="1:7" s="41" customFormat="1" ht="12.75">
      <c r="A149" s="51"/>
      <c r="B149" s="52"/>
      <c r="C149" s="49"/>
      <c r="D149" s="49"/>
      <c r="E149" s="53"/>
      <c r="F149" s="53"/>
      <c r="G149" s="53"/>
    </row>
    <row r="150" spans="1:7" s="41" customFormat="1" ht="12.75">
      <c r="A150" s="51"/>
      <c r="B150" s="52"/>
      <c r="C150" s="49"/>
      <c r="D150" s="49"/>
      <c r="E150" s="53"/>
      <c r="F150" s="53"/>
      <c r="G150" s="53"/>
    </row>
    <row r="151" spans="1:7" s="41" customFormat="1" ht="12.75">
      <c r="A151" s="51"/>
      <c r="B151" s="52"/>
      <c r="C151" s="49"/>
      <c r="D151" s="49"/>
      <c r="E151" s="53"/>
      <c r="F151" s="53"/>
      <c r="G151" s="53"/>
    </row>
    <row r="152" spans="1:5" s="41" customFormat="1" ht="12.75">
      <c r="A152" s="51"/>
      <c r="E152" s="54"/>
    </row>
    <row r="153" spans="1:5" s="41" customFormat="1" ht="12.75">
      <c r="A153" s="51"/>
      <c r="E153" s="54"/>
    </row>
    <row r="154" spans="1:5" s="41" customFormat="1" ht="12.75">
      <c r="A154" s="51"/>
      <c r="E154" s="54"/>
    </row>
    <row r="155" spans="1:5" s="41" customFormat="1" ht="12.75">
      <c r="A155" s="51"/>
      <c r="E155" s="54"/>
    </row>
    <row r="156" spans="1:5" s="41" customFormat="1" ht="12.75">
      <c r="A156" s="51"/>
      <c r="E156" s="54"/>
    </row>
    <row r="157" spans="1:5" s="41" customFormat="1" ht="12.75">
      <c r="A157" s="51"/>
      <c r="E157" s="54"/>
    </row>
    <row r="158" spans="1:5" s="41" customFormat="1" ht="12.75">
      <c r="A158" s="51"/>
      <c r="E158" s="54"/>
    </row>
    <row r="159" spans="1:5" s="41" customFormat="1" ht="12.75">
      <c r="A159" s="51"/>
      <c r="E159" s="54"/>
    </row>
    <row r="160" spans="1:5" s="41" customFormat="1" ht="12.75">
      <c r="A160" s="51"/>
      <c r="E160" s="54"/>
    </row>
    <row r="161" spans="1:5" s="41" customFormat="1" ht="26.25">
      <c r="A161" s="51"/>
      <c r="D161" s="55"/>
      <c r="E161" s="54"/>
    </row>
    <row r="162" spans="1:5" s="41" customFormat="1" ht="12.75">
      <c r="A162" s="51"/>
      <c r="E162" s="54"/>
    </row>
    <row r="163" spans="1:5" s="41" customFormat="1" ht="12.75">
      <c r="A163" s="51"/>
      <c r="E163" s="54"/>
    </row>
    <row r="164" spans="1:5" s="41" customFormat="1" ht="12.75">
      <c r="A164" s="51"/>
      <c r="E164" s="54"/>
    </row>
    <row r="165" spans="1:5" s="41" customFormat="1" ht="12.75">
      <c r="A165" s="51"/>
      <c r="E165" s="54"/>
    </row>
    <row r="166" spans="1:5" s="41" customFormat="1" ht="12.75">
      <c r="A166" s="51"/>
      <c r="E166" s="54"/>
    </row>
    <row r="167" spans="1:5" s="41" customFormat="1" ht="12.75">
      <c r="A167" s="51"/>
      <c r="E167" s="54"/>
    </row>
    <row r="168" spans="1:5" s="41" customFormat="1" ht="12.75">
      <c r="A168" s="51"/>
      <c r="E168" s="54"/>
    </row>
    <row r="169" spans="1:5" s="41" customFormat="1" ht="12.75">
      <c r="A169" s="51"/>
      <c r="E169" s="54"/>
    </row>
    <row r="170" spans="1:5" s="41" customFormat="1" ht="12.75">
      <c r="A170" s="51"/>
      <c r="E170" s="54"/>
    </row>
    <row r="171" spans="1:5" s="41" customFormat="1" ht="12.75">
      <c r="A171" s="51"/>
      <c r="E171" s="54"/>
    </row>
    <row r="172" spans="1:5" s="41" customFormat="1" ht="12.75">
      <c r="A172" s="51"/>
      <c r="E172" s="54"/>
    </row>
    <row r="173" spans="1:5" s="41" customFormat="1" ht="12.75">
      <c r="A173" s="51"/>
      <c r="E173" s="54"/>
    </row>
    <row r="174" spans="1:5" s="41" customFormat="1" ht="12.75">
      <c r="A174" s="51"/>
      <c r="E174" s="54"/>
    </row>
    <row r="175" spans="1:5" s="41" customFormat="1" ht="12.75">
      <c r="A175" s="51"/>
      <c r="E175" s="54"/>
    </row>
    <row r="176" spans="1:5" s="41" customFormat="1" ht="12.75">
      <c r="A176" s="51"/>
      <c r="E176" s="54"/>
    </row>
    <row r="177" spans="1:5" s="41" customFormat="1" ht="12.75">
      <c r="A177" s="51"/>
      <c r="E177" s="54"/>
    </row>
    <row r="178" spans="1:5" s="41" customFormat="1" ht="12.75">
      <c r="A178" s="51"/>
      <c r="E178" s="54"/>
    </row>
    <row r="179" spans="1:5" s="41" customFormat="1" ht="12.75">
      <c r="A179" s="51"/>
      <c r="E179" s="54"/>
    </row>
    <row r="180" spans="1:5" s="41" customFormat="1" ht="12.75">
      <c r="A180" s="51"/>
      <c r="E180" s="54"/>
    </row>
    <row r="181" spans="1:5" s="41" customFormat="1" ht="12.75">
      <c r="A181" s="51"/>
      <c r="E181" s="54"/>
    </row>
    <row r="182" spans="1:5" s="41" customFormat="1" ht="12.75">
      <c r="A182" s="51"/>
      <c r="E182" s="54"/>
    </row>
    <row r="183" spans="1:5" s="41" customFormat="1" ht="12.75">
      <c r="A183" s="51"/>
      <c r="E183" s="54"/>
    </row>
    <row r="184" spans="1:5" s="41" customFormat="1" ht="12.75">
      <c r="A184" s="51"/>
      <c r="E184" s="54"/>
    </row>
    <row r="185" spans="1:5" s="41" customFormat="1" ht="12.75">
      <c r="A185" s="51"/>
      <c r="E185" s="54"/>
    </row>
    <row r="186" spans="1:5" s="41" customFormat="1" ht="12.75">
      <c r="A186" s="51"/>
      <c r="E186" s="54"/>
    </row>
  </sheetData>
  <sheetProtection password="CC36" sheet="1" formatCells="0" formatRows="0" insertRows="0" deleteRows="0" sort="0"/>
  <mergeCells count="5">
    <mergeCell ref="L5:L12"/>
    <mergeCell ref="A1:G1"/>
    <mergeCell ref="A3:G3"/>
    <mergeCell ref="A2:G2"/>
    <mergeCell ref="I2:J3"/>
  </mergeCells>
  <printOptions/>
  <pageMargins left="0.5511811023622047" right="0.15748031496062992" top="0.2362204724409449" bottom="0.11811023622047245" header="0.1968503937007874" footer="0.15748031496062992"/>
  <pageSetup fitToHeight="2" fitToWidth="2" horizontalDpi="600" verticalDpi="600" orientation="portrait" paperSize="9" scale="6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O224"/>
  <sheetViews>
    <sheetView showGridLines="0" tabSelected="1" view="pageBreakPreview" zoomScale="130" zoomScaleSheetLayoutView="130" zoomScalePageLayoutView="0" workbookViewId="0" topLeftCell="A1">
      <selection activeCell="A4" sqref="A4:I12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41" s="127" customFormat="1" ht="18.75" customHeight="1">
      <c r="A5" s="121">
        <v>1</v>
      </c>
      <c r="B5" s="122">
        <v>1</v>
      </c>
      <c r="C5" s="123" t="str">
        <f>'Startovní listina'!G55</f>
        <v>A</v>
      </c>
      <c r="D5" s="123">
        <f>'Startovní listina'!B55</f>
        <v>56</v>
      </c>
      <c r="E5" s="124" t="str">
        <f>'Startovní listina'!C55</f>
        <v>Janů</v>
      </c>
      <c r="F5" s="124" t="str">
        <f>'Startovní listina'!D55</f>
        <v>Jan</v>
      </c>
      <c r="G5" s="124">
        <f>'Startovní listina'!E55</f>
        <v>1993</v>
      </c>
      <c r="H5" s="124" t="str">
        <f>'Startovní listina'!F55</f>
        <v>Hvězda SKP Pardubice</v>
      </c>
      <c r="I5" s="125">
        <v>0.06874999999999999</v>
      </c>
      <c r="J5" s="126"/>
      <c r="K5" s="174"/>
      <c r="L5" s="175"/>
      <c r="M5" s="175"/>
      <c r="N5" s="175"/>
      <c r="O5" s="17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s="127" customFormat="1" ht="18.75" customHeight="1">
      <c r="A6" s="121">
        <v>2</v>
      </c>
      <c r="B6" s="122">
        <v>2</v>
      </c>
      <c r="C6" s="128" t="str">
        <f>'Startovní listina'!G24</f>
        <v>A</v>
      </c>
      <c r="D6" s="128">
        <f>'Startovní listina'!B24</f>
        <v>21</v>
      </c>
      <c r="E6" s="129" t="str">
        <f>'Startovní listina'!C24</f>
        <v>Kohut</v>
      </c>
      <c r="F6" s="129" t="str">
        <f>'Startovní listina'!D24</f>
        <v>Jan</v>
      </c>
      <c r="G6" s="129">
        <f>'Startovní listina'!E24</f>
        <v>1985</v>
      </c>
      <c r="H6" s="129" t="str">
        <f>'Startovní listina'!F24</f>
        <v>MIZUNO RELAX-FIT TEAM</v>
      </c>
      <c r="I6" s="130">
        <v>0.06927083333333334</v>
      </c>
      <c r="J6" s="126"/>
      <c r="K6" s="174"/>
      <c r="L6" s="175"/>
      <c r="M6" s="175"/>
      <c r="N6" s="175"/>
      <c r="O6" s="17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15" ht="18.75" customHeight="1">
      <c r="A7" s="121">
        <v>3</v>
      </c>
      <c r="B7" s="122">
        <v>1</v>
      </c>
      <c r="C7" s="128" t="str">
        <f>'Startovní listina'!G73</f>
        <v>B</v>
      </c>
      <c r="D7" s="128">
        <f>'Startovní listina'!B73</f>
        <v>77</v>
      </c>
      <c r="E7" s="129" t="str">
        <f>'Startovní listina'!C73</f>
        <v>Orálek</v>
      </c>
      <c r="F7" s="129" t="str">
        <f>'Startovní listina'!D73</f>
        <v>Daniel</v>
      </c>
      <c r="G7" s="129">
        <f>'Startovní listina'!E73</f>
        <v>1970</v>
      </c>
      <c r="H7" s="129" t="str">
        <f>'Startovní listina'!F73</f>
        <v>AC Moravská Slávia - Adidas</v>
      </c>
      <c r="I7" s="130">
        <v>0.07337962962962963</v>
      </c>
      <c r="K7" s="174"/>
      <c r="L7" s="175"/>
      <c r="M7" s="175"/>
      <c r="N7" s="175"/>
      <c r="O7" s="176"/>
    </row>
    <row r="8" spans="1:15" ht="18.75" customHeight="1">
      <c r="A8" s="121">
        <v>4</v>
      </c>
      <c r="B8" s="122">
        <v>2</v>
      </c>
      <c r="C8" s="128" t="str">
        <f>'Startovní listina'!G27</f>
        <v>B</v>
      </c>
      <c r="D8" s="128">
        <f>'Startovní listina'!B27</f>
        <v>24</v>
      </c>
      <c r="E8" s="129" t="str">
        <f>'Startovní listina'!C27</f>
        <v>Žák</v>
      </c>
      <c r="F8" s="129" t="str">
        <f>'Startovní listina'!D27</f>
        <v>Jiří</v>
      </c>
      <c r="G8" s="129">
        <f>'Startovní listina'!E27</f>
        <v>1971</v>
      </c>
      <c r="H8" s="129" t="str">
        <f>'Startovní listina'!F27</f>
        <v>MK Seitl Ostrava</v>
      </c>
      <c r="I8" s="130">
        <v>0.07346064814814814</v>
      </c>
      <c r="K8" s="174"/>
      <c r="L8" s="175"/>
      <c r="M8" s="175"/>
      <c r="N8" s="175"/>
      <c r="O8" s="176"/>
    </row>
    <row r="9" spans="1:15" ht="18.75" customHeight="1">
      <c r="A9" s="121">
        <v>5</v>
      </c>
      <c r="B9" s="122">
        <v>3</v>
      </c>
      <c r="C9" s="128" t="str">
        <f>'Startovní listina'!G77</f>
        <v>A</v>
      </c>
      <c r="D9" s="128">
        <f>'Startovní listina'!B77</f>
        <v>83</v>
      </c>
      <c r="E9" s="129" t="str">
        <f>'Startovní listina'!C77</f>
        <v>Glier</v>
      </c>
      <c r="F9" s="129" t="str">
        <f>'Startovní listina'!D77</f>
        <v>Michal</v>
      </c>
      <c r="G9" s="129">
        <f>'Startovní listina'!E77</f>
        <v>1982</v>
      </c>
      <c r="H9" s="129" t="str">
        <f>'Startovní listina'!F77</f>
        <v>Moravská Slávia Brno</v>
      </c>
      <c r="I9" s="130">
        <v>0.07357638888888889</v>
      </c>
      <c r="K9" s="174"/>
      <c r="L9" s="175"/>
      <c r="M9" s="175"/>
      <c r="N9" s="175"/>
      <c r="O9" s="176"/>
    </row>
    <row r="10" spans="1:15" ht="18.75" customHeight="1">
      <c r="A10" s="121">
        <v>6</v>
      </c>
      <c r="B10" s="122">
        <v>3</v>
      </c>
      <c r="C10" s="128" t="str">
        <f>'Startovní listina'!G19</f>
        <v>B</v>
      </c>
      <c r="D10" s="128">
        <f>'Startovní listina'!B19</f>
        <v>16</v>
      </c>
      <c r="E10" s="129" t="str">
        <f>'Startovní listina'!C19</f>
        <v>Štýbnar</v>
      </c>
      <c r="F10" s="129" t="str">
        <f>'Startovní listina'!D19</f>
        <v>Zbyněk</v>
      </c>
      <c r="G10" s="129">
        <f>'Startovní listina'!E19</f>
        <v>1974</v>
      </c>
      <c r="H10" s="129" t="str">
        <f>'Startovní listina'!F19</f>
        <v>Běžec Vysočiny Jihlava</v>
      </c>
      <c r="I10" s="130">
        <v>0.07509259259259259</v>
      </c>
      <c r="K10" s="174"/>
      <c r="L10" s="175"/>
      <c r="M10" s="175"/>
      <c r="N10" s="175"/>
      <c r="O10" s="176"/>
    </row>
    <row r="11" spans="1:15" ht="18.75" customHeight="1">
      <c r="A11" s="121">
        <v>7</v>
      </c>
      <c r="B11" s="122">
        <v>4</v>
      </c>
      <c r="C11" s="128" t="str">
        <f>'Startovní listina'!G59</f>
        <v>A</v>
      </c>
      <c r="D11" s="128">
        <f>'Startovní listina'!B59</f>
        <v>60</v>
      </c>
      <c r="E11" s="129" t="str">
        <f>'Startovní listina'!C59</f>
        <v>Borek</v>
      </c>
      <c r="F11" s="129" t="str">
        <f>'Startovní listina'!D59</f>
        <v>Aleš</v>
      </c>
      <c r="G11" s="129">
        <f>'Startovní listina'!E59</f>
        <v>1977</v>
      </c>
      <c r="H11" s="129" t="str">
        <f>'Startovní listina'!F59</f>
        <v>VSK UNI BRNO</v>
      </c>
      <c r="I11" s="130">
        <v>0.07628472222222223</v>
      </c>
      <c r="K11" s="174"/>
      <c r="L11" s="175"/>
      <c r="M11" s="175"/>
      <c r="N11" s="175"/>
      <c r="O11" s="176"/>
    </row>
    <row r="12" spans="1:15" ht="18.75" customHeight="1">
      <c r="A12" s="121">
        <v>8</v>
      </c>
      <c r="B12" s="122">
        <v>5</v>
      </c>
      <c r="C12" s="128" t="str">
        <f>'Startovní listina'!G66</f>
        <v>A</v>
      </c>
      <c r="D12" s="128">
        <f>'Startovní listina'!B66</f>
        <v>69</v>
      </c>
      <c r="E12" s="129" t="str">
        <f>'Startovní listina'!C66</f>
        <v>Ondráček</v>
      </c>
      <c r="F12" s="129" t="str">
        <f>'Startovní listina'!D66</f>
        <v>Tomáš</v>
      </c>
      <c r="G12" s="129">
        <f>'Startovní listina'!E66</f>
        <v>1977</v>
      </c>
      <c r="H12" s="129" t="str">
        <f>'Startovní listina'!F66</f>
        <v>Sporty.cz Brno</v>
      </c>
      <c r="I12" s="130">
        <v>0.07707175925925926</v>
      </c>
      <c r="K12" s="174"/>
      <c r="L12" s="175"/>
      <c r="M12" s="175"/>
      <c r="N12" s="175"/>
      <c r="O12" s="176"/>
    </row>
    <row r="13" spans="1:15" ht="18.75" customHeight="1">
      <c r="A13" s="121">
        <v>9</v>
      </c>
      <c r="B13" s="122">
        <v>6</v>
      </c>
      <c r="C13" s="128" t="str">
        <f>'Startovní listina'!G36</f>
        <v>A</v>
      </c>
      <c r="D13" s="128">
        <f>'Startovní listina'!B36</f>
        <v>35</v>
      </c>
      <c r="E13" s="129" t="str">
        <f>'Startovní listina'!C36</f>
        <v>Hrdina</v>
      </c>
      <c r="F13" s="129" t="str">
        <f>'Startovní listina'!D36</f>
        <v>Tomáš</v>
      </c>
      <c r="G13" s="129">
        <f>'Startovní listina'!E36</f>
        <v>1979</v>
      </c>
      <c r="H13" s="129" t="str">
        <f>'Startovní listina'!F36</f>
        <v>Mravský Krumlov</v>
      </c>
      <c r="I13" s="130">
        <v>0.07712962962962963</v>
      </c>
      <c r="K13" s="174"/>
      <c r="L13" s="175"/>
      <c r="M13" s="175"/>
      <c r="N13" s="175"/>
      <c r="O13" s="176"/>
    </row>
    <row r="14" spans="1:15" ht="18.75" customHeight="1" thickBot="1">
      <c r="A14" s="121">
        <v>10</v>
      </c>
      <c r="B14" s="122">
        <v>7</v>
      </c>
      <c r="C14" s="128" t="str">
        <f>'Startovní listina'!G84</f>
        <v>A</v>
      </c>
      <c r="D14" s="128">
        <f>'Startovní listina'!B84</f>
        <v>91</v>
      </c>
      <c r="E14" s="129" t="str">
        <f>'Startovní listina'!C84</f>
        <v>Cacek</v>
      </c>
      <c r="F14" s="129" t="str">
        <f>'Startovní listina'!D84</f>
        <v>Josef</v>
      </c>
      <c r="G14" s="129">
        <f>'Startovní listina'!E84</f>
        <v>1978</v>
      </c>
      <c r="H14" s="129" t="str">
        <f>'Startovní listina'!F84</f>
        <v>Cáca team Tišnov</v>
      </c>
      <c r="I14" s="130">
        <v>0.07721064814814814</v>
      </c>
      <c r="K14" s="177"/>
      <c r="L14" s="178"/>
      <c r="M14" s="178"/>
      <c r="N14" s="178"/>
      <c r="O14" s="179"/>
    </row>
    <row r="15" spans="1:9" ht="18.75" customHeight="1">
      <c r="A15" s="121">
        <v>11</v>
      </c>
      <c r="B15" s="122">
        <v>8</v>
      </c>
      <c r="C15" s="128" t="str">
        <f>'Startovní listina'!G41</f>
        <v>A</v>
      </c>
      <c r="D15" s="128">
        <f>'Startovní listina'!B41</f>
        <v>41</v>
      </c>
      <c r="E15" s="129" t="str">
        <f>'Startovní listina'!C41</f>
        <v>Serban</v>
      </c>
      <c r="F15" s="129" t="str">
        <f>'Startovní listina'!D41</f>
        <v>Baciu</v>
      </c>
      <c r="G15" s="129">
        <f>'Startovní listina'!E41</f>
        <v>1980</v>
      </c>
      <c r="H15" s="129" t="str">
        <f>'Startovní listina'!F41</f>
        <v>Brno</v>
      </c>
      <c r="I15" s="130">
        <v>0.07738425925925925</v>
      </c>
    </row>
    <row r="16" spans="1:9" ht="18.75" customHeight="1">
      <c r="A16" s="121">
        <v>12</v>
      </c>
      <c r="B16" s="122">
        <v>9</v>
      </c>
      <c r="C16" s="128" t="str">
        <f>'Startovní listina'!G20</f>
        <v>A</v>
      </c>
      <c r="D16" s="128">
        <f>'Startovní listina'!B20</f>
        <v>17</v>
      </c>
      <c r="E16" s="129" t="str">
        <f>'Startovní listina'!C20</f>
        <v>Czerný</v>
      </c>
      <c r="F16" s="129" t="str">
        <f>'Startovní listina'!D20</f>
        <v>Pavel</v>
      </c>
      <c r="G16" s="129">
        <f>'Startovní listina'!E20</f>
        <v>1981</v>
      </c>
      <c r="H16" s="129" t="str">
        <f>'Startovní listina'!F20</f>
        <v>Karviná</v>
      </c>
      <c r="I16" s="130">
        <v>0.07743055555555556</v>
      </c>
    </row>
    <row r="17" spans="1:9" ht="18.75" customHeight="1">
      <c r="A17" s="121">
        <v>13</v>
      </c>
      <c r="B17" s="122">
        <v>1</v>
      </c>
      <c r="C17" s="128" t="str">
        <f>'Startovní listina'!G49</f>
        <v>C</v>
      </c>
      <c r="D17" s="128">
        <f>'Startovní listina'!B49</f>
        <v>49</v>
      </c>
      <c r="E17" s="129" t="str">
        <f>'Startovní listina'!C49</f>
        <v>Rerych</v>
      </c>
      <c r="F17" s="129" t="str">
        <f>'Startovní listina'!D49</f>
        <v>Jiří</v>
      </c>
      <c r="G17" s="129">
        <f>'Startovní listina'!E49</f>
        <v>1962</v>
      </c>
      <c r="H17" s="129" t="str">
        <f>'Startovní listina'!F49</f>
        <v>AC Moravská Slávia Brno</v>
      </c>
      <c r="I17" s="130">
        <v>0.07869212962962963</v>
      </c>
    </row>
    <row r="18" spans="1:9" ht="18.75" customHeight="1">
      <c r="A18" s="121">
        <v>14</v>
      </c>
      <c r="B18" s="122">
        <v>2</v>
      </c>
      <c r="C18" s="128" t="str">
        <f>'Startovní listina'!G50</f>
        <v>C</v>
      </c>
      <c r="D18" s="128">
        <f>'Startovní listina'!B50</f>
        <v>50</v>
      </c>
      <c r="E18" s="129" t="str">
        <f>'Startovní listina'!C50</f>
        <v>Ožana</v>
      </c>
      <c r="F18" s="129" t="str">
        <f>'Startovní listina'!D50</f>
        <v>Václav</v>
      </c>
      <c r="G18" s="129">
        <f>'Startovní listina'!E50</f>
        <v>1964</v>
      </c>
      <c r="H18" s="129" t="str">
        <f>'Startovní listina'!F50</f>
        <v>TJ Nové Město na Moravě</v>
      </c>
      <c r="I18" s="130">
        <v>0.07930555555555556</v>
      </c>
    </row>
    <row r="19" spans="1:9" ht="18.75" customHeight="1">
      <c r="A19" s="121">
        <v>15</v>
      </c>
      <c r="B19" s="122">
        <v>10</v>
      </c>
      <c r="C19" s="128" t="str">
        <f>'Startovní listina'!G5</f>
        <v>A</v>
      </c>
      <c r="D19" s="128">
        <f>'Startovní listina'!B5</f>
        <v>1</v>
      </c>
      <c r="E19" s="129" t="str">
        <f>'Startovní listina'!C5</f>
        <v>Kratochvíl</v>
      </c>
      <c r="F19" s="129" t="str">
        <f>'Startovní listina'!D5</f>
        <v>Jaroslav</v>
      </c>
      <c r="G19" s="129">
        <f>'Startovní listina'!E5</f>
        <v>1977</v>
      </c>
      <c r="H19" s="129" t="str">
        <f>'Startovní listina'!F5</f>
        <v>SDH Hluboké</v>
      </c>
      <c r="I19" s="130">
        <v>0.08037037037037037</v>
      </c>
    </row>
    <row r="20" spans="1:13" ht="18.75" customHeight="1">
      <c r="A20" s="121">
        <v>16</v>
      </c>
      <c r="B20" s="122">
        <v>11</v>
      </c>
      <c r="C20" s="128" t="str">
        <f>'Startovní listina'!G13</f>
        <v>A</v>
      </c>
      <c r="D20" s="128">
        <f>'Startovní listina'!B13</f>
        <v>9</v>
      </c>
      <c r="E20" s="129" t="str">
        <f>'Startovní listina'!C13</f>
        <v>Klíma</v>
      </c>
      <c r="F20" s="129" t="str">
        <f>'Startovní listina'!D13</f>
        <v>Miroslav</v>
      </c>
      <c r="G20" s="129">
        <f>'Startovní listina'!E13</f>
        <v>1975</v>
      </c>
      <c r="H20" s="129" t="str">
        <f>'Startovní listina'!F13</f>
        <v>Mechanika Prostějov</v>
      </c>
      <c r="I20" s="130">
        <v>0.08064814814814815</v>
      </c>
      <c r="M20" s="90"/>
    </row>
    <row r="21" spans="1:9" ht="18.75" customHeight="1">
      <c r="A21" s="121">
        <v>17</v>
      </c>
      <c r="B21" s="122">
        <v>12</v>
      </c>
      <c r="C21" s="128" t="str">
        <f>'Startovní listina'!G34</f>
        <v>A</v>
      </c>
      <c r="D21" s="128">
        <f>'Startovní listina'!B34</f>
        <v>33</v>
      </c>
      <c r="E21" s="129" t="str">
        <f>'Startovní listina'!C34</f>
        <v>Polcar</v>
      </c>
      <c r="F21" s="129" t="str">
        <f>'Startovní listina'!D34</f>
        <v>Jiří</v>
      </c>
      <c r="G21" s="129">
        <f>'Startovní listina'!E34</f>
        <v>1977</v>
      </c>
      <c r="H21" s="129" t="str">
        <f>'Startovní listina'!F34</f>
        <v>Farma Jiřího Chrásta - SK Veselí</v>
      </c>
      <c r="I21" s="130">
        <v>0.08087962962962963</v>
      </c>
    </row>
    <row r="22" spans="1:9" ht="18.75" customHeight="1">
      <c r="A22" s="121">
        <v>18</v>
      </c>
      <c r="B22" s="122">
        <v>4</v>
      </c>
      <c r="C22" s="128" t="str">
        <f>'Startovní listina'!G57</f>
        <v>B</v>
      </c>
      <c r="D22" s="128">
        <f>'Startovní listina'!B57</f>
        <v>58</v>
      </c>
      <c r="E22" s="129" t="str">
        <f>'Startovní listina'!C57</f>
        <v>Sedlák</v>
      </c>
      <c r="F22" s="129" t="str">
        <f>'Startovní listina'!D57</f>
        <v>Pavel</v>
      </c>
      <c r="G22" s="129">
        <f>'Startovní listina'!E57</f>
        <v>1971</v>
      </c>
      <c r="H22" s="129" t="str">
        <f>'Startovní listina'!F57</f>
        <v>Slatiňany</v>
      </c>
      <c r="I22" s="130">
        <v>0.08165509259259258</v>
      </c>
    </row>
    <row r="23" spans="1:9" ht="18.75" customHeight="1">
      <c r="A23" s="121">
        <v>19</v>
      </c>
      <c r="B23" s="122">
        <v>3</v>
      </c>
      <c r="C23" s="128" t="str">
        <f>'Startovní listina'!G29</f>
        <v>C</v>
      </c>
      <c r="D23" s="128">
        <f>'Startovní listina'!B29</f>
        <v>27</v>
      </c>
      <c r="E23" s="129" t="str">
        <f>'Startovní listina'!C29</f>
        <v>Kratochvíl</v>
      </c>
      <c r="F23" s="129" t="str">
        <f>'Startovní listina'!D29</f>
        <v>Pavel</v>
      </c>
      <c r="G23" s="129">
        <f>'Startovní listina'!E29</f>
        <v>1960</v>
      </c>
      <c r="H23" s="129" t="str">
        <f>'Startovní listina'!F29</f>
        <v>Sokol Rudíkov</v>
      </c>
      <c r="I23" s="130">
        <v>0.08216435185185185</v>
      </c>
    </row>
    <row r="24" spans="1:9" ht="18.75" customHeight="1">
      <c r="A24" s="121">
        <v>20</v>
      </c>
      <c r="B24" s="122">
        <v>13</v>
      </c>
      <c r="C24" s="128" t="str">
        <f>'Startovní listina'!G53</f>
        <v>A</v>
      </c>
      <c r="D24" s="128">
        <f>'Startovní listina'!B53</f>
        <v>54</v>
      </c>
      <c r="E24" s="129" t="str">
        <f>'Startovní listina'!C53</f>
        <v>Havránek</v>
      </c>
      <c r="F24" s="129" t="str">
        <f>'Startovní listina'!D53</f>
        <v>Jan</v>
      </c>
      <c r="G24" s="129">
        <f>'Startovní listina'!E53</f>
        <v>1977</v>
      </c>
      <c r="H24" s="129" t="str">
        <f>'Startovní listina'!F53</f>
        <v>Brno</v>
      </c>
      <c r="I24" s="130">
        <v>0.08223379629629629</v>
      </c>
    </row>
    <row r="25" spans="1:9" ht="18.75" customHeight="1">
      <c r="A25" s="121">
        <v>21</v>
      </c>
      <c r="B25" s="122">
        <v>4</v>
      </c>
      <c r="C25" s="128" t="str">
        <f>'Startovní listina'!G23</f>
        <v>C</v>
      </c>
      <c r="D25" s="128">
        <f>'Startovní listina'!B23</f>
        <v>20</v>
      </c>
      <c r="E25" s="129" t="str">
        <f>'Startovní listina'!C23</f>
        <v>Jína</v>
      </c>
      <c r="F25" s="129" t="str">
        <f>'Startovní listina'!D23</f>
        <v>Pavel</v>
      </c>
      <c r="G25" s="129">
        <f>'Startovní listina'!E23</f>
        <v>1962</v>
      </c>
      <c r="H25" s="129" t="str">
        <f>'Startovní listina'!F23</f>
        <v>TJ Liga 100 Olomouc</v>
      </c>
      <c r="I25" s="130">
        <v>0.08233796296296296</v>
      </c>
    </row>
    <row r="26" spans="1:9" ht="18.75" customHeight="1">
      <c r="A26" s="121">
        <v>22</v>
      </c>
      <c r="B26" s="122">
        <v>5</v>
      </c>
      <c r="C26" s="128" t="str">
        <f>'Startovní listina'!G95</f>
        <v>B</v>
      </c>
      <c r="D26" s="128">
        <f>'Startovní listina'!B95</f>
        <v>102</v>
      </c>
      <c r="E26" s="129" t="str">
        <f>'Startovní listina'!C95</f>
        <v>Konečný</v>
      </c>
      <c r="F26" s="129" t="str">
        <f>'Startovní listina'!D95</f>
        <v>Libor</v>
      </c>
      <c r="G26" s="129">
        <f>'Startovní listina'!E95</f>
        <v>1971</v>
      </c>
      <c r="H26" s="129" t="str">
        <f>'Startovní listina'!F95</f>
        <v>Kuřim</v>
      </c>
      <c r="I26" s="130">
        <v>0.08439814814814815</v>
      </c>
    </row>
    <row r="27" spans="1:9" ht="18.75" customHeight="1">
      <c r="A27" s="121">
        <v>23</v>
      </c>
      <c r="B27" s="122">
        <v>5</v>
      </c>
      <c r="C27" s="128" t="str">
        <f>'Startovní listina'!G6</f>
        <v>C</v>
      </c>
      <c r="D27" s="128">
        <f>'Startovní listina'!B6</f>
        <v>2</v>
      </c>
      <c r="E27" s="129" t="str">
        <f>'Startovní listina'!C6</f>
        <v>Skalický</v>
      </c>
      <c r="F27" s="129" t="str">
        <f>'Startovní listina'!D6</f>
        <v>Josef</v>
      </c>
      <c r="G27" s="129">
        <f>'Startovní listina'!E6</f>
        <v>1962</v>
      </c>
      <c r="H27" s="129" t="str">
        <f>'Startovní listina'!F6</f>
        <v>POLDR Žichlínek</v>
      </c>
      <c r="I27" s="130">
        <v>0.08444444444444445</v>
      </c>
    </row>
    <row r="28" spans="1:9" ht="18.75" customHeight="1">
      <c r="A28" s="121">
        <v>24</v>
      </c>
      <c r="B28" s="122">
        <v>6</v>
      </c>
      <c r="C28" s="128" t="str">
        <f>'Startovní listina'!G17</f>
        <v>C</v>
      </c>
      <c r="D28" s="128">
        <f>'Startovní listina'!B17</f>
        <v>13</v>
      </c>
      <c r="E28" s="129" t="str">
        <f>'Startovní listina'!C17</f>
        <v>Zouhar</v>
      </c>
      <c r="F28" s="129" t="str">
        <f>'Startovní listina'!D17</f>
        <v>Libor</v>
      </c>
      <c r="G28" s="129">
        <f>'Startovní listina'!E17</f>
        <v>1958</v>
      </c>
      <c r="H28" s="129" t="str">
        <f>'Startovní listina'!F17</f>
        <v>Brno - Líšeň</v>
      </c>
      <c r="I28" s="130">
        <v>0.08486111111111111</v>
      </c>
    </row>
    <row r="29" spans="1:9" ht="18.75" customHeight="1">
      <c r="A29" s="121">
        <v>25</v>
      </c>
      <c r="B29" s="122">
        <v>7</v>
      </c>
      <c r="C29" s="128" t="str">
        <f>'Startovní listina'!G14</f>
        <v>C</v>
      </c>
      <c r="D29" s="128">
        <f>'Startovní listina'!B14</f>
        <v>10</v>
      </c>
      <c r="E29" s="129" t="str">
        <f>'Startovní listina'!C14</f>
        <v>Sedláček</v>
      </c>
      <c r="F29" s="129" t="str">
        <f>'Startovní listina'!D14</f>
        <v>Roman</v>
      </c>
      <c r="G29" s="129">
        <f>'Startovní listina'!E14</f>
        <v>1964</v>
      </c>
      <c r="H29" s="129" t="str">
        <f>'Startovní listina'!F14</f>
        <v>Activity Lanškroun</v>
      </c>
      <c r="I29" s="130">
        <v>0.08524305555555556</v>
      </c>
    </row>
    <row r="30" spans="1:9" ht="18.75" customHeight="1">
      <c r="A30" s="121">
        <v>26</v>
      </c>
      <c r="B30" s="122">
        <v>6</v>
      </c>
      <c r="C30" s="128" t="str">
        <f>'Startovní listina'!G52</f>
        <v>B</v>
      </c>
      <c r="D30" s="128">
        <f>'Startovní listina'!B52</f>
        <v>53</v>
      </c>
      <c r="E30" s="129" t="str">
        <f>'Startovní listina'!C52</f>
        <v>Alman</v>
      </c>
      <c r="F30" s="129" t="str">
        <f>'Startovní listina'!D52</f>
        <v>Dušan</v>
      </c>
      <c r="G30" s="129">
        <f>'Startovní listina'!E52</f>
        <v>1967</v>
      </c>
      <c r="H30" s="129" t="str">
        <f>'Startovní listina'!F52</f>
        <v>Babice</v>
      </c>
      <c r="I30" s="130">
        <v>0.08577546296296296</v>
      </c>
    </row>
    <row r="31" spans="1:9" ht="18.75" customHeight="1">
      <c r="A31" s="121">
        <v>27</v>
      </c>
      <c r="B31" s="122">
        <v>14</v>
      </c>
      <c r="C31" s="128" t="str">
        <f>'Startovní listina'!G81</f>
        <v>A</v>
      </c>
      <c r="D31" s="128">
        <f>'Startovní listina'!B81</f>
        <v>87</v>
      </c>
      <c r="E31" s="129" t="str">
        <f>'Startovní listina'!C81</f>
        <v>Šorf</v>
      </c>
      <c r="F31" s="129" t="str">
        <f>'Startovní listina'!D81</f>
        <v>Ivo</v>
      </c>
      <c r="G31" s="129">
        <f>'Startovní listina'!E81</f>
        <v>1975</v>
      </c>
      <c r="H31" s="129" t="str">
        <f>'Startovní listina'!F81</f>
        <v>ABND Racing Team Bystřice nad Pernštejnem</v>
      </c>
      <c r="I31" s="130">
        <v>0.0863425925925926</v>
      </c>
    </row>
    <row r="32" spans="1:9" ht="18.75" customHeight="1">
      <c r="A32" s="121">
        <v>28</v>
      </c>
      <c r="B32" s="122">
        <v>7</v>
      </c>
      <c r="C32" s="128" t="str">
        <f>'Startovní listina'!G60</f>
        <v>B</v>
      </c>
      <c r="D32" s="128">
        <f>'Startovní listina'!B60</f>
        <v>61</v>
      </c>
      <c r="E32" s="129" t="str">
        <f>'Startovní listina'!C60</f>
        <v>Fučík</v>
      </c>
      <c r="F32" s="129" t="str">
        <f>'Startovní listina'!D60</f>
        <v>Jaroslav</v>
      </c>
      <c r="G32" s="129">
        <f>'Startovní listina'!E60</f>
        <v>1974</v>
      </c>
      <c r="H32" s="129" t="str">
        <f>'Startovní listina'!F60</f>
        <v>Prosetín</v>
      </c>
      <c r="I32" s="130">
        <v>0.0867013888888889</v>
      </c>
    </row>
    <row r="33" spans="1:9" ht="18.75" customHeight="1">
      <c r="A33" s="121">
        <v>29</v>
      </c>
      <c r="B33" s="122">
        <v>8</v>
      </c>
      <c r="C33" s="128" t="str">
        <f>'Startovní listina'!G7</f>
        <v>B</v>
      </c>
      <c r="D33" s="128">
        <f>'Startovní listina'!B7</f>
        <v>3</v>
      </c>
      <c r="E33" s="129" t="str">
        <f>'Startovní listina'!C7</f>
        <v>Zavadil</v>
      </c>
      <c r="F33" s="129" t="str">
        <f>'Startovní listina'!D7</f>
        <v>Alexandr</v>
      </c>
      <c r="G33" s="129">
        <f>'Startovní listina'!E7</f>
        <v>1966</v>
      </c>
      <c r="H33" s="129" t="str">
        <f>'Startovní listina'!F7</f>
        <v>Kondor Jeseník</v>
      </c>
      <c r="I33" s="130">
        <v>0.08778935185185184</v>
      </c>
    </row>
    <row r="34" spans="1:9" ht="18.75" customHeight="1">
      <c r="A34" s="121">
        <v>30</v>
      </c>
      <c r="B34" s="122">
        <v>15</v>
      </c>
      <c r="C34" s="128" t="str">
        <f>'Startovní listina'!G21</f>
        <v>A</v>
      </c>
      <c r="D34" s="128">
        <f>'Startovní listina'!B21</f>
        <v>18</v>
      </c>
      <c r="E34" s="129" t="str">
        <f>'Startovní listina'!C21</f>
        <v>Rozkoš</v>
      </c>
      <c r="F34" s="129" t="str">
        <f>'Startovní listina'!D21</f>
        <v>Tomáš</v>
      </c>
      <c r="G34" s="129">
        <f>'Startovní listina'!E21</f>
        <v>1984</v>
      </c>
      <c r="H34" s="129" t="str">
        <f>'Startovní listina'!F21</f>
        <v>Hradec Králové</v>
      </c>
      <c r="I34" s="130">
        <v>0.08790509259259259</v>
      </c>
    </row>
    <row r="35" spans="1:9" ht="18.75" customHeight="1">
      <c r="A35" s="121">
        <v>31</v>
      </c>
      <c r="B35" s="122">
        <v>1</v>
      </c>
      <c r="C35" s="128" t="str">
        <f>'Startovní listina'!G37</f>
        <v>H</v>
      </c>
      <c r="D35" s="128">
        <f>'Startovní listina'!B37</f>
        <v>36</v>
      </c>
      <c r="E35" s="129" t="str">
        <f>'Startovní listina'!C37</f>
        <v>Martincová</v>
      </c>
      <c r="F35" s="129" t="str">
        <f>'Startovní listina'!D37</f>
        <v>Ivana</v>
      </c>
      <c r="G35" s="129">
        <f>'Startovní listina'!E37</f>
        <v>1963</v>
      </c>
      <c r="H35" s="129" t="str">
        <f>'Startovní listina'!F37</f>
        <v>Moravská Slávia Brno</v>
      </c>
      <c r="I35" s="130">
        <v>0.08827546296296296</v>
      </c>
    </row>
    <row r="36" spans="1:9" ht="18.75" customHeight="1">
      <c r="A36" s="121">
        <v>32</v>
      </c>
      <c r="B36" s="122">
        <v>16</v>
      </c>
      <c r="C36" s="128" t="str">
        <f>'Startovní listina'!G25</f>
        <v>A</v>
      </c>
      <c r="D36" s="128">
        <f>'Startovní listina'!B25</f>
        <v>22</v>
      </c>
      <c r="E36" s="129" t="str">
        <f>'Startovní listina'!C25</f>
        <v>Veškrna</v>
      </c>
      <c r="F36" s="129" t="str">
        <f>'Startovní listina'!D25</f>
        <v>Ivan</v>
      </c>
      <c r="G36" s="129">
        <f>'Startovní listina'!E25</f>
        <v>1983</v>
      </c>
      <c r="H36" s="129" t="str">
        <f>'Startovní listina'!F25</f>
        <v>Brno</v>
      </c>
      <c r="I36" s="130">
        <v>0.08836805555555555</v>
      </c>
    </row>
    <row r="37" spans="1:9" ht="18.75" customHeight="1">
      <c r="A37" s="121">
        <v>33</v>
      </c>
      <c r="B37" s="122">
        <v>1</v>
      </c>
      <c r="C37" s="128" t="str">
        <f>'Startovní listina'!G26</f>
        <v>F</v>
      </c>
      <c r="D37" s="128">
        <f>'Startovní listina'!B26</f>
        <v>23</v>
      </c>
      <c r="E37" s="129" t="str">
        <f>'Startovní listina'!C26</f>
        <v>Procházková</v>
      </c>
      <c r="F37" s="129" t="str">
        <f>'Startovní listina'!D26</f>
        <v>Tereza</v>
      </c>
      <c r="G37" s="129">
        <f>'Startovní listina'!E26</f>
        <v>1990</v>
      </c>
      <c r="H37" s="129" t="str">
        <f>'Startovní listina'!F26</f>
        <v>Orel Ořechov</v>
      </c>
      <c r="I37" s="130">
        <v>0.08855324074074074</v>
      </c>
    </row>
    <row r="38" spans="1:9" ht="18.75" customHeight="1">
      <c r="A38" s="121">
        <v>34</v>
      </c>
      <c r="B38" s="122">
        <v>2</v>
      </c>
      <c r="C38" s="128" t="str">
        <f>'Startovní listina'!G90</f>
        <v>H</v>
      </c>
      <c r="D38" s="128">
        <f>'Startovní listina'!B90</f>
        <v>97</v>
      </c>
      <c r="E38" s="129" t="str">
        <f>'Startovní listina'!C90</f>
        <v>Krátká</v>
      </c>
      <c r="F38" s="129" t="str">
        <f>'Startovní listina'!D90</f>
        <v>Anna</v>
      </c>
      <c r="G38" s="129">
        <f>'Startovní listina'!E90</f>
        <v>1969</v>
      </c>
      <c r="H38" s="129" t="str">
        <f>'Startovní listina'!F90</f>
        <v>Hvězda SKP Pardubice</v>
      </c>
      <c r="I38" s="130">
        <v>0.0897800925925926</v>
      </c>
    </row>
    <row r="39" spans="1:9" ht="18.75" customHeight="1">
      <c r="A39" s="121">
        <v>35</v>
      </c>
      <c r="B39" s="122">
        <v>1</v>
      </c>
      <c r="C39" s="128" t="str">
        <f>'Startovní listina'!G43</f>
        <v>G</v>
      </c>
      <c r="D39" s="128">
        <f>'Startovní listina'!B43</f>
        <v>43</v>
      </c>
      <c r="E39" s="129" t="str">
        <f>'Startovní listina'!C43</f>
        <v>Komárková</v>
      </c>
      <c r="F39" s="129" t="str">
        <f>'Startovní listina'!D43</f>
        <v>Zdeňka</v>
      </c>
      <c r="G39" s="129">
        <f>'Startovní listina'!E43</f>
        <v>1974</v>
      </c>
      <c r="H39" s="129" t="str">
        <f>'Startovní listina'!F43</f>
        <v>SDH Bolešín</v>
      </c>
      <c r="I39" s="130">
        <v>0.08983796296296297</v>
      </c>
    </row>
    <row r="40" spans="1:9" ht="18.75" customHeight="1">
      <c r="A40" s="121">
        <v>36</v>
      </c>
      <c r="B40" s="122">
        <v>9</v>
      </c>
      <c r="C40" s="128" t="str">
        <f>'Startovní listina'!G15</f>
        <v>B</v>
      </c>
      <c r="D40" s="128">
        <f>'Startovní listina'!B15</f>
        <v>11</v>
      </c>
      <c r="E40" s="129" t="str">
        <f>'Startovní listina'!C15</f>
        <v>Kropáček</v>
      </c>
      <c r="F40" s="129" t="str">
        <f>'Startovní listina'!D15</f>
        <v>Jaroslav</v>
      </c>
      <c r="G40" s="129">
        <f>'Startovní listina'!E15</f>
        <v>1970</v>
      </c>
      <c r="H40" s="129" t="str">
        <f>'Startovní listina'!F15</f>
        <v>Brno</v>
      </c>
      <c r="I40" s="130">
        <v>0.09015046296296296</v>
      </c>
    </row>
    <row r="41" spans="1:9" ht="18.75" customHeight="1">
      <c r="A41" s="121">
        <v>37</v>
      </c>
      <c r="B41" s="122">
        <v>17</v>
      </c>
      <c r="C41" s="128" t="str">
        <f>'Startovní listina'!G35</f>
        <v>A</v>
      </c>
      <c r="D41" s="128">
        <f>'Startovní listina'!B35</f>
        <v>34</v>
      </c>
      <c r="E41" s="129" t="str">
        <f>'Startovní listina'!C35</f>
        <v>Čech</v>
      </c>
      <c r="F41" s="129" t="str">
        <f>'Startovní listina'!D35</f>
        <v>Petr</v>
      </c>
      <c r="G41" s="129">
        <f>'Startovní listina'!E35</f>
        <v>1981</v>
      </c>
      <c r="H41" s="129" t="str">
        <f>'Startovní listina'!F35</f>
        <v>M K Prostějov</v>
      </c>
      <c r="I41" s="130">
        <v>0.09018518518518519</v>
      </c>
    </row>
    <row r="42" spans="1:9" ht="18.75" customHeight="1">
      <c r="A42" s="121">
        <v>38</v>
      </c>
      <c r="B42" s="122">
        <v>2</v>
      </c>
      <c r="C42" s="128" t="str">
        <f>'Startovní listina'!G78</f>
        <v>F</v>
      </c>
      <c r="D42" s="128">
        <f>'Startovní listina'!B78</f>
        <v>84</v>
      </c>
      <c r="E42" s="129" t="str">
        <f>'Startovní listina'!C78</f>
        <v>Kolková</v>
      </c>
      <c r="F42" s="129" t="str">
        <f>'Startovní listina'!D78</f>
        <v>Lucie</v>
      </c>
      <c r="G42" s="129">
        <f>'Startovní listina'!E78</f>
        <v>1982</v>
      </c>
      <c r="H42" s="129" t="str">
        <f>'Startovní listina'!F78</f>
        <v>AC Moravská Slávia Brno</v>
      </c>
      <c r="I42" s="130">
        <v>0.09040509259259259</v>
      </c>
    </row>
    <row r="43" spans="1:9" ht="18.75" customHeight="1">
      <c r="A43" s="121">
        <v>39</v>
      </c>
      <c r="B43" s="122">
        <v>18</v>
      </c>
      <c r="C43" s="128" t="str">
        <f>'Startovní listina'!G16</f>
        <v>A</v>
      </c>
      <c r="D43" s="128">
        <f>'Startovní listina'!B16</f>
        <v>12</v>
      </c>
      <c r="E43" s="129" t="str">
        <f>'Startovní listina'!C16</f>
        <v>Kocur</v>
      </c>
      <c r="F43" s="129" t="str">
        <f>'Startovní listina'!D16</f>
        <v>Lukáš</v>
      </c>
      <c r="G43" s="129">
        <f>'Startovní listina'!E16</f>
        <v>1977</v>
      </c>
      <c r="H43" s="129" t="str">
        <f>'Startovní listina'!F16</f>
        <v>Otmarov</v>
      </c>
      <c r="I43" s="130">
        <v>0.09122685185185185</v>
      </c>
    </row>
    <row r="44" spans="1:9" ht="18.75" customHeight="1">
      <c r="A44" s="121">
        <v>40</v>
      </c>
      <c r="B44" s="122">
        <v>10</v>
      </c>
      <c r="C44" s="128" t="str">
        <f>'Startovní listina'!G8</f>
        <v>B</v>
      </c>
      <c r="D44" s="128">
        <f>'Startovní listina'!B8</f>
        <v>4</v>
      </c>
      <c r="E44" s="129" t="str">
        <f>'Startovní listina'!C8</f>
        <v>Hejtmánek</v>
      </c>
      <c r="F44" s="129" t="str">
        <f>'Startovní listina'!D8</f>
        <v>Miroslav</v>
      </c>
      <c r="G44" s="129">
        <f>'Startovní listina'!E8</f>
        <v>1970</v>
      </c>
      <c r="H44" s="129" t="str">
        <f>'Startovní listina'!F8</f>
        <v>Brno</v>
      </c>
      <c r="I44" s="130">
        <v>0.09141203703703704</v>
      </c>
    </row>
    <row r="45" spans="1:9" ht="18.75" customHeight="1">
      <c r="A45" s="121">
        <v>41</v>
      </c>
      <c r="B45" s="122">
        <v>11</v>
      </c>
      <c r="C45" s="128" t="str">
        <f>'Startovní listina'!G86</f>
        <v>B</v>
      </c>
      <c r="D45" s="128">
        <f>'Startovní listina'!B86</f>
        <v>93</v>
      </c>
      <c r="E45" s="129" t="str">
        <f>'Startovní listina'!C86</f>
        <v>Skřivánek</v>
      </c>
      <c r="F45" s="129" t="str">
        <f>'Startovní listina'!D86</f>
        <v>Petr</v>
      </c>
      <c r="G45" s="129">
        <f>'Startovní listina'!E86</f>
        <v>1966</v>
      </c>
      <c r="H45" s="129" t="str">
        <f>'Startovní listina'!F86</f>
        <v>LRS Vyškov</v>
      </c>
      <c r="I45" s="130">
        <v>0.09148148148148148</v>
      </c>
    </row>
    <row r="46" spans="1:9" ht="18.75" customHeight="1">
      <c r="A46" s="121">
        <v>42</v>
      </c>
      <c r="B46" s="122">
        <v>19</v>
      </c>
      <c r="C46" s="128" t="str">
        <f>'Startovní listina'!G82</f>
        <v>A</v>
      </c>
      <c r="D46" s="128">
        <f>'Startovní listina'!B82</f>
        <v>89</v>
      </c>
      <c r="E46" s="129" t="str">
        <f>'Startovní listina'!C82</f>
        <v>Knotek</v>
      </c>
      <c r="F46" s="129" t="str">
        <f>'Startovní listina'!D82</f>
        <v>David</v>
      </c>
      <c r="G46" s="129">
        <f>'Startovní listina'!E82</f>
        <v>1982</v>
      </c>
      <c r="H46" s="129" t="str">
        <f>'Startovní listina'!F82</f>
        <v>Brno</v>
      </c>
      <c r="I46" s="130">
        <v>0.09167824074074075</v>
      </c>
    </row>
    <row r="47" spans="1:9" ht="18.75" customHeight="1">
      <c r="A47" s="121">
        <v>43</v>
      </c>
      <c r="B47" s="122">
        <v>20</v>
      </c>
      <c r="C47" s="128" t="str">
        <f>'Startovní listina'!G32</f>
        <v>A</v>
      </c>
      <c r="D47" s="128">
        <f>'Startovní listina'!B32</f>
        <v>30</v>
      </c>
      <c r="E47" s="129" t="str">
        <f>'Startovní listina'!C32</f>
        <v>Stejskal</v>
      </c>
      <c r="F47" s="129" t="str">
        <f>'Startovní listina'!D32</f>
        <v>Petr</v>
      </c>
      <c r="G47" s="129">
        <f>'Startovní listina'!E32</f>
        <v>1976</v>
      </c>
      <c r="H47" s="129" t="str">
        <f>'Startovní listina'!F32</f>
        <v>Farma Jiřího Chrásta - SK Veselí</v>
      </c>
      <c r="I47" s="130">
        <v>0.09181712962962962</v>
      </c>
    </row>
    <row r="48" spans="1:9" ht="18.75" customHeight="1">
      <c r="A48" s="121">
        <v>44</v>
      </c>
      <c r="B48" s="122">
        <v>1</v>
      </c>
      <c r="C48" s="128" t="str">
        <f>'Startovní listina'!G45</f>
        <v>D</v>
      </c>
      <c r="D48" s="128">
        <f>'Startovní listina'!B45</f>
        <v>45</v>
      </c>
      <c r="E48" s="129" t="str">
        <f>'Startovní listina'!C45</f>
        <v>Kaše</v>
      </c>
      <c r="F48" s="129" t="str">
        <f>'Startovní listina'!D45</f>
        <v>Jaroslav</v>
      </c>
      <c r="G48" s="129">
        <f>'Startovní listina'!E45</f>
        <v>1953</v>
      </c>
      <c r="H48" s="129" t="str">
        <f>'Startovní listina'!F45</f>
        <v>Club běžeckých outsiderů</v>
      </c>
      <c r="I48" s="130">
        <v>0.09192129629629629</v>
      </c>
    </row>
    <row r="49" spans="1:9" ht="18.75" customHeight="1">
      <c r="A49" s="121">
        <v>45</v>
      </c>
      <c r="B49" s="122">
        <v>8</v>
      </c>
      <c r="C49" s="128" t="str">
        <f>'Startovní listina'!G31</f>
        <v>C</v>
      </c>
      <c r="D49" s="128">
        <f>'Startovní listina'!B31</f>
        <v>29</v>
      </c>
      <c r="E49" s="129" t="str">
        <f>'Startovní listina'!C31</f>
        <v>Suchý</v>
      </c>
      <c r="F49" s="129" t="str">
        <f>'Startovní listina'!D31</f>
        <v>Karel</v>
      </c>
      <c r="G49" s="129">
        <f>'Startovní listina'!E31</f>
        <v>1956</v>
      </c>
      <c r="H49" s="129" t="str">
        <f>'Startovní listina'!F31</f>
        <v>Náměšť nad Oslavou</v>
      </c>
      <c r="I49" s="130">
        <v>0.09216435185185184</v>
      </c>
    </row>
    <row r="50" spans="1:9" ht="18.75" customHeight="1">
      <c r="A50" s="121">
        <v>46</v>
      </c>
      <c r="B50" s="122">
        <v>21</v>
      </c>
      <c r="C50" s="128" t="str">
        <f>'Startovní listina'!G72</f>
        <v>A</v>
      </c>
      <c r="D50" s="128">
        <f>'Startovní listina'!B72</f>
        <v>76</v>
      </c>
      <c r="E50" s="129" t="str">
        <f>'Startovní listina'!C72</f>
        <v>Šerák</v>
      </c>
      <c r="F50" s="129" t="str">
        <f>'Startovní listina'!D72</f>
        <v>Martin</v>
      </c>
      <c r="G50" s="129">
        <f>'Startovní listina'!E72</f>
        <v>1978</v>
      </c>
      <c r="H50" s="129" t="str">
        <f>'Startovní listina'!F72</f>
        <v>Sokol Bílovice nad Svitavou</v>
      </c>
      <c r="I50" s="130">
        <v>0.09265046296296296</v>
      </c>
    </row>
    <row r="51" spans="1:9" ht="18.75" customHeight="1">
      <c r="A51" s="121">
        <v>47</v>
      </c>
      <c r="B51" s="122">
        <v>2</v>
      </c>
      <c r="C51" s="128" t="str">
        <f>'Startovní listina'!G54</f>
        <v>G</v>
      </c>
      <c r="D51" s="128">
        <f>'Startovní listina'!B54</f>
        <v>55</v>
      </c>
      <c r="E51" s="129" t="str">
        <f>'Startovní listina'!C54</f>
        <v>Bódiová</v>
      </c>
      <c r="F51" s="129" t="str">
        <f>'Startovní listina'!D54</f>
        <v>Adéla</v>
      </c>
      <c r="G51" s="129">
        <f>'Startovní listina'!E54</f>
        <v>1976</v>
      </c>
      <c r="H51" s="129" t="str">
        <f>'Startovní listina'!F54</f>
        <v>Sporty.cz Brno</v>
      </c>
      <c r="I51" s="130">
        <v>0.09283564814814815</v>
      </c>
    </row>
    <row r="52" spans="1:9" ht="18.75" customHeight="1">
      <c r="A52" s="121">
        <v>48</v>
      </c>
      <c r="B52" s="122">
        <v>22</v>
      </c>
      <c r="C52" s="128" t="str">
        <f>'Startovní listina'!G56</f>
        <v>A</v>
      </c>
      <c r="D52" s="128">
        <f>'Startovní listina'!B56</f>
        <v>57</v>
      </c>
      <c r="E52" s="129" t="str">
        <f>'Startovní listina'!C56</f>
        <v>Vacula</v>
      </c>
      <c r="F52" s="129" t="str">
        <f>'Startovní listina'!D56</f>
        <v>Ondřej</v>
      </c>
      <c r="G52" s="129">
        <f>'Startovní listina'!E56</f>
        <v>1981</v>
      </c>
      <c r="H52" s="129" t="str">
        <f>'Startovní listina'!F56</f>
        <v>Medlánky</v>
      </c>
      <c r="I52" s="130">
        <v>0.09284722222222223</v>
      </c>
    </row>
    <row r="53" spans="1:9" ht="18.75" customHeight="1">
      <c r="A53" s="121">
        <v>49</v>
      </c>
      <c r="B53" s="122">
        <v>23</v>
      </c>
      <c r="C53" s="128" t="str">
        <f>'Startovní listina'!G80</f>
        <v>A</v>
      </c>
      <c r="D53" s="128">
        <f>'Startovní listina'!B80</f>
        <v>86</v>
      </c>
      <c r="E53" s="129" t="str">
        <f>'Startovní listina'!C80</f>
        <v>Pavelka</v>
      </c>
      <c r="F53" s="129" t="str">
        <f>'Startovní listina'!D80</f>
        <v>Richard</v>
      </c>
      <c r="G53" s="129">
        <f>'Startovní listina'!E80</f>
        <v>1981</v>
      </c>
      <c r="H53" s="129" t="str">
        <f>'Startovní listina'!F80</f>
        <v>Brno</v>
      </c>
      <c r="I53" s="130">
        <v>0.09358796296296296</v>
      </c>
    </row>
    <row r="54" spans="1:9" ht="18.75" customHeight="1">
      <c r="A54" s="121">
        <v>50</v>
      </c>
      <c r="B54" s="122">
        <v>3</v>
      </c>
      <c r="C54" s="128" t="str">
        <f>'Startovní listina'!G75</f>
        <v>F</v>
      </c>
      <c r="D54" s="128">
        <f>'Startovní listina'!B75</f>
        <v>80</v>
      </c>
      <c r="E54" s="129" t="str">
        <f>'Startovní listina'!C75</f>
        <v>Krejčová</v>
      </c>
      <c r="F54" s="129" t="str">
        <f>'Startovní listina'!D75</f>
        <v>Magda</v>
      </c>
      <c r="G54" s="129">
        <f>'Startovní listina'!E75</f>
        <v>1980</v>
      </c>
      <c r="H54" s="129" t="str">
        <f>'Startovní listina'!F75</f>
        <v>Brno</v>
      </c>
      <c r="I54" s="130">
        <v>0.0939699074074074</v>
      </c>
    </row>
    <row r="55" spans="1:9" ht="18.75" customHeight="1">
      <c r="A55" s="121">
        <v>51</v>
      </c>
      <c r="B55" s="122">
        <v>24</v>
      </c>
      <c r="C55" s="128" t="str">
        <f>'Startovní listina'!G58</f>
        <v>A</v>
      </c>
      <c r="D55" s="128">
        <f>'Startovní listina'!B58</f>
        <v>59</v>
      </c>
      <c r="E55" s="129" t="str">
        <f>'Startovní listina'!C58</f>
        <v>Poneš</v>
      </c>
      <c r="F55" s="129" t="str">
        <f>'Startovní listina'!D58</f>
        <v>Pavel</v>
      </c>
      <c r="G55" s="129">
        <f>'Startovní listina'!E58</f>
        <v>1978</v>
      </c>
      <c r="H55" s="129" t="str">
        <f>'Startovní listina'!F58</f>
        <v>TK Sokoli</v>
      </c>
      <c r="I55" s="130">
        <v>0.09439814814814813</v>
      </c>
    </row>
    <row r="56" spans="1:9" ht="18.75" customHeight="1">
      <c r="A56" s="121">
        <v>52</v>
      </c>
      <c r="B56" s="122">
        <v>25</v>
      </c>
      <c r="C56" s="128" t="str">
        <f>'Startovní listina'!G33</f>
        <v>A</v>
      </c>
      <c r="D56" s="128">
        <f>'Startovní listina'!B33</f>
        <v>31</v>
      </c>
      <c r="E56" s="129" t="str">
        <f>'Startovní listina'!C33</f>
        <v>Čech</v>
      </c>
      <c r="F56" s="129" t="str">
        <f>'Startovní listina'!D33</f>
        <v>Martin</v>
      </c>
      <c r="G56" s="129">
        <f>'Startovní listina'!E33</f>
        <v>1978</v>
      </c>
      <c r="H56" s="129" t="str">
        <f>'Startovní listina'!F33</f>
        <v>Farma Jiřího Chrásta - SK Veselí</v>
      </c>
      <c r="I56" s="130">
        <v>0.09454861111111111</v>
      </c>
    </row>
    <row r="57" spans="1:9" ht="18.75" customHeight="1">
      <c r="A57" s="121">
        <v>53</v>
      </c>
      <c r="B57" s="122">
        <v>12</v>
      </c>
      <c r="C57" s="128" t="str">
        <f>'Startovní listina'!G76</f>
        <v>B</v>
      </c>
      <c r="D57" s="128">
        <f>'Startovní listina'!B76</f>
        <v>82</v>
      </c>
      <c r="E57" s="129" t="str">
        <f>'Startovní listina'!C76</f>
        <v>Janek</v>
      </c>
      <c r="F57" s="129" t="str">
        <f>'Startovní listina'!D76</f>
        <v>Petr</v>
      </c>
      <c r="G57" s="129">
        <f>'Startovní listina'!E76</f>
        <v>1969</v>
      </c>
      <c r="H57" s="129" t="str">
        <f>'Startovní listina'!F76</f>
        <v>Brno</v>
      </c>
      <c r="I57" s="130">
        <v>0.09465277777777777</v>
      </c>
    </row>
    <row r="58" spans="1:9" ht="18.75" customHeight="1">
      <c r="A58" s="121">
        <v>54</v>
      </c>
      <c r="B58" s="122">
        <v>9</v>
      </c>
      <c r="C58" s="128" t="str">
        <f>'Startovní listina'!G28</f>
        <v>C</v>
      </c>
      <c r="D58" s="128">
        <f>'Startovní listina'!B28</f>
        <v>26</v>
      </c>
      <c r="E58" s="129" t="str">
        <f>'Startovní listina'!C28</f>
        <v>Měřínský</v>
      </c>
      <c r="F58" s="129" t="str">
        <f>'Startovní listina'!D28</f>
        <v>Jaroslav</v>
      </c>
      <c r="G58" s="129">
        <f>'Startovní listina'!E28</f>
        <v>1961</v>
      </c>
      <c r="H58" s="129" t="str">
        <f>'Startovní listina'!F28</f>
        <v>AK Perná</v>
      </c>
      <c r="I58" s="130">
        <v>0.09474537037037038</v>
      </c>
    </row>
    <row r="59" spans="1:9" ht="18.75" customHeight="1">
      <c r="A59" s="121">
        <v>55</v>
      </c>
      <c r="B59" s="122">
        <v>10</v>
      </c>
      <c r="C59" s="128" t="str">
        <f>'Startovní listina'!G18</f>
        <v>C</v>
      </c>
      <c r="D59" s="128">
        <f>'Startovní listina'!B18</f>
        <v>14</v>
      </c>
      <c r="E59" s="129" t="str">
        <f>'Startovní listina'!C18</f>
        <v>Kučínský</v>
      </c>
      <c r="F59" s="129" t="str">
        <f>'Startovní listina'!D18</f>
        <v>Pavel</v>
      </c>
      <c r="G59" s="129">
        <f>'Startovní listina'!E18</f>
        <v>1959</v>
      </c>
      <c r="H59" s="129" t="str">
        <f>'Startovní listina'!F18</f>
        <v>Brno</v>
      </c>
      <c r="I59" s="130">
        <v>0.09486111111111112</v>
      </c>
    </row>
    <row r="60" spans="1:9" ht="18.75" customHeight="1">
      <c r="A60" s="121">
        <v>56</v>
      </c>
      <c r="B60" s="122">
        <v>26</v>
      </c>
      <c r="C60" s="128" t="str">
        <f>'Startovní listina'!G47</f>
        <v>A</v>
      </c>
      <c r="D60" s="128">
        <f>'Startovní listina'!B47</f>
        <v>47</v>
      </c>
      <c r="E60" s="129" t="str">
        <f>'Startovní listina'!C47</f>
        <v>Kupka</v>
      </c>
      <c r="F60" s="129" t="str">
        <f>'Startovní listina'!D47</f>
        <v>Pavel</v>
      </c>
      <c r="G60" s="129">
        <f>'Startovní listina'!E47</f>
        <v>1975</v>
      </c>
      <c r="H60" s="129" t="str">
        <f>'Startovní listina'!F47</f>
        <v>Lukovany</v>
      </c>
      <c r="I60" s="130">
        <v>0.09560185185185184</v>
      </c>
    </row>
    <row r="61" spans="1:9" ht="18.75" customHeight="1">
      <c r="A61" s="121">
        <v>57</v>
      </c>
      <c r="B61" s="122">
        <v>3</v>
      </c>
      <c r="C61" s="128" t="str">
        <f>'Startovní listina'!G92</f>
        <v>G</v>
      </c>
      <c r="D61" s="128">
        <f>'Startovní listina'!B92</f>
        <v>99</v>
      </c>
      <c r="E61" s="129" t="str">
        <f>'Startovní listina'!C92</f>
        <v>Všetečková</v>
      </c>
      <c r="F61" s="129" t="str">
        <f>'Startovní listina'!D92</f>
        <v>Pavla</v>
      </c>
      <c r="G61" s="129">
        <f>'Startovní listina'!E92</f>
        <v>1975</v>
      </c>
      <c r="H61" s="129" t="str">
        <f>'Startovní listina'!F92</f>
        <v>MOTOR JOURNAL</v>
      </c>
      <c r="I61" s="130">
        <v>0.09590277777777778</v>
      </c>
    </row>
    <row r="62" spans="1:9" ht="18.75" customHeight="1">
      <c r="A62" s="121">
        <v>58</v>
      </c>
      <c r="B62" s="122">
        <v>13</v>
      </c>
      <c r="C62" s="128" t="str">
        <f>'Startovní listina'!G93</f>
        <v>B</v>
      </c>
      <c r="D62" s="128">
        <f>'Startovní listina'!B93</f>
        <v>100</v>
      </c>
      <c r="E62" s="129" t="str">
        <f>'Startovní listina'!C93</f>
        <v>Novotný</v>
      </c>
      <c r="F62" s="129" t="str">
        <f>'Startovní listina'!D93</f>
        <v>Petr</v>
      </c>
      <c r="G62" s="129">
        <f>'Startovní listina'!E93</f>
        <v>1965</v>
      </c>
      <c r="H62" s="129" t="str">
        <f>'Startovní listina'!F93</f>
        <v>Kuřim</v>
      </c>
      <c r="I62" s="130">
        <v>0.09636574074074074</v>
      </c>
    </row>
    <row r="63" spans="1:9" ht="18.75" customHeight="1">
      <c r="A63" s="121">
        <v>59</v>
      </c>
      <c r="B63" s="122">
        <v>11</v>
      </c>
      <c r="C63" s="128" t="str">
        <f>'Startovní listina'!G74</f>
        <v>C</v>
      </c>
      <c r="D63" s="128">
        <f>'Startovní listina'!B74</f>
        <v>79</v>
      </c>
      <c r="E63" s="129" t="str">
        <f>'Startovní listina'!C74</f>
        <v>Sedláček</v>
      </c>
      <c r="F63" s="129" t="str">
        <f>'Startovní listina'!D74</f>
        <v>Svatopluk</v>
      </c>
      <c r="G63" s="129">
        <f>'Startovní listina'!E74</f>
        <v>1957</v>
      </c>
      <c r="H63" s="129" t="str">
        <f>'Startovní listina'!F74</f>
        <v>AC Moravská Slávia Brno</v>
      </c>
      <c r="I63" s="130">
        <v>0.09733796296296297</v>
      </c>
    </row>
    <row r="64" spans="1:9" ht="18.75" customHeight="1">
      <c r="A64" s="121">
        <v>60</v>
      </c>
      <c r="B64" s="122">
        <v>27</v>
      </c>
      <c r="C64" s="128" t="str">
        <f>'Startovní listina'!G65</f>
        <v>A</v>
      </c>
      <c r="D64" s="128">
        <f>'Startovní listina'!B65</f>
        <v>67</v>
      </c>
      <c r="E64" s="129" t="str">
        <f>'Startovní listina'!C65</f>
        <v>Ledvina</v>
      </c>
      <c r="F64" s="129" t="str">
        <f>'Startovní listina'!D65</f>
        <v>Luděk</v>
      </c>
      <c r="G64" s="129">
        <f>'Startovní listina'!E65</f>
        <v>1976</v>
      </c>
      <c r="H64" s="129" t="str">
        <f>'Startovní listina'!F65</f>
        <v>Bílovice nad Svitavou</v>
      </c>
      <c r="I64" s="130">
        <v>0.09767361111111111</v>
      </c>
    </row>
    <row r="65" spans="1:9" ht="18.75" customHeight="1">
      <c r="A65" s="121">
        <v>61</v>
      </c>
      <c r="B65" s="122">
        <v>28</v>
      </c>
      <c r="C65" s="128" t="str">
        <f>'Startovní listina'!G22</f>
        <v>A</v>
      </c>
      <c r="D65" s="128">
        <f>'Startovní listina'!B22</f>
        <v>19</v>
      </c>
      <c r="E65" s="129" t="str">
        <f>'Startovní listina'!C22</f>
        <v>Pozler</v>
      </c>
      <c r="F65" s="129" t="str">
        <f>'Startovní listina'!D22</f>
        <v>Jiří</v>
      </c>
      <c r="G65" s="129">
        <f>'Startovní listina'!E22</f>
        <v>1983</v>
      </c>
      <c r="H65" s="129" t="str">
        <f>'Startovní listina'!F22</f>
        <v>Hradec Králové</v>
      </c>
      <c r="I65" s="130">
        <v>0.09777777777777778</v>
      </c>
    </row>
    <row r="66" spans="1:9" ht="18.75" customHeight="1">
      <c r="A66" s="121">
        <v>62</v>
      </c>
      <c r="B66" s="122">
        <v>4</v>
      </c>
      <c r="C66" s="128" t="str">
        <f>'Startovní listina'!G64</f>
        <v>G</v>
      </c>
      <c r="D66" s="128">
        <f>'Startovní listina'!B64</f>
        <v>66</v>
      </c>
      <c r="E66" s="129" t="str">
        <f>'Startovní listina'!C64</f>
        <v>Ráček Pelikánová</v>
      </c>
      <c r="F66" s="129" t="str">
        <f>'Startovní listina'!D64</f>
        <v>Dáša</v>
      </c>
      <c r="G66" s="129">
        <f>'Startovní listina'!E64</f>
        <v>1976</v>
      </c>
      <c r="H66" s="129" t="str">
        <f>'Startovní listina'!F64</f>
        <v>Sporty.cz Křoví</v>
      </c>
      <c r="I66" s="130">
        <v>0.09784722222222221</v>
      </c>
    </row>
    <row r="67" spans="1:9" ht="18.75" customHeight="1">
      <c r="A67" s="121">
        <v>63</v>
      </c>
      <c r="B67" s="122">
        <v>5</v>
      </c>
      <c r="C67" s="128" t="str">
        <f>'Startovní listina'!G68</f>
        <v>G</v>
      </c>
      <c r="D67" s="128">
        <f>'Startovní listina'!B68</f>
        <v>72</v>
      </c>
      <c r="E67" s="129" t="str">
        <f>'Startovní listina'!C68</f>
        <v>Krejsová</v>
      </c>
      <c r="F67" s="129" t="str">
        <f>'Startovní listina'!D68</f>
        <v>Petra</v>
      </c>
      <c r="G67" s="129">
        <f>'Startovní listina'!E68</f>
        <v>1979</v>
      </c>
      <c r="H67" s="129" t="str">
        <f>'Startovní listina'!F68</f>
        <v>Boskovice</v>
      </c>
      <c r="I67" s="130">
        <v>0.09802083333333333</v>
      </c>
    </row>
    <row r="68" spans="1:9" ht="18.75" customHeight="1">
      <c r="A68" s="121">
        <v>64</v>
      </c>
      <c r="B68" s="122">
        <v>2</v>
      </c>
      <c r="C68" s="128" t="str">
        <f>'Startovní listina'!G30</f>
        <v>D</v>
      </c>
      <c r="D68" s="128">
        <f>'Startovní listina'!B30</f>
        <v>28</v>
      </c>
      <c r="E68" s="129" t="str">
        <f>'Startovní listina'!C30</f>
        <v>Mareš</v>
      </c>
      <c r="F68" s="129" t="str">
        <f>'Startovní listina'!D30</f>
        <v>Bohumil</v>
      </c>
      <c r="G68" s="129">
        <f>'Startovní listina'!E30</f>
        <v>1951</v>
      </c>
      <c r="H68" s="129" t="str">
        <f>'Startovní listina'!F30</f>
        <v>LEAR Brno</v>
      </c>
      <c r="I68" s="130">
        <v>0.09844907407407406</v>
      </c>
    </row>
    <row r="69" spans="1:9" ht="18.75" customHeight="1">
      <c r="A69" s="121">
        <v>65</v>
      </c>
      <c r="B69" s="122">
        <v>12</v>
      </c>
      <c r="C69" s="128" t="str">
        <f>'Startovní listina'!G67</f>
        <v>C</v>
      </c>
      <c r="D69" s="128">
        <f>'Startovní listina'!B67</f>
        <v>70</v>
      </c>
      <c r="E69" s="129" t="str">
        <f>'Startovní listina'!C67</f>
        <v>Šperka</v>
      </c>
      <c r="F69" s="129" t="str">
        <f>'Startovní listina'!D67</f>
        <v>Oldřich</v>
      </c>
      <c r="G69" s="129">
        <f>'Startovní listina'!E67</f>
        <v>1956</v>
      </c>
      <c r="H69" s="129" t="str">
        <f>'Startovní listina'!F67</f>
        <v>Jedovnice</v>
      </c>
      <c r="I69" s="130">
        <v>0.10076388888888889</v>
      </c>
    </row>
    <row r="70" spans="1:9" ht="18.75" customHeight="1">
      <c r="A70" s="121">
        <v>66</v>
      </c>
      <c r="B70" s="122">
        <v>13</v>
      </c>
      <c r="C70" s="128" t="str">
        <f>'Startovní listina'!G38</f>
        <v>C</v>
      </c>
      <c r="D70" s="128">
        <f>'Startovní listina'!B38</f>
        <v>37</v>
      </c>
      <c r="E70" s="129" t="str">
        <f>'Startovní listina'!C38</f>
        <v>Kohutek</v>
      </c>
      <c r="F70" s="129" t="str">
        <f>'Startovní listina'!D38</f>
        <v>Jaromír</v>
      </c>
      <c r="G70" s="129">
        <f>'Startovní listina'!E38</f>
        <v>1955</v>
      </c>
      <c r="H70" s="129" t="str">
        <f>'Startovní listina'!F38</f>
        <v>Brno</v>
      </c>
      <c r="I70" s="130">
        <v>0.10159722222222223</v>
      </c>
    </row>
    <row r="71" spans="1:9" ht="18.75" customHeight="1">
      <c r="A71" s="121">
        <v>67</v>
      </c>
      <c r="B71" s="122">
        <v>14</v>
      </c>
      <c r="C71" s="128" t="str">
        <f>'Startovní listina'!G62</f>
        <v>C</v>
      </c>
      <c r="D71" s="128">
        <f>'Startovní listina'!B62</f>
        <v>63</v>
      </c>
      <c r="E71" s="129" t="str">
        <f>'Startovní listina'!C62</f>
        <v>Raclavský</v>
      </c>
      <c r="F71" s="129" t="str">
        <f>'Startovní listina'!D62</f>
        <v>Vlastimil</v>
      </c>
      <c r="G71" s="129">
        <f>'Startovní listina'!E62</f>
        <v>1955</v>
      </c>
      <c r="H71" s="129" t="str">
        <f>'Startovní listina'!F62</f>
        <v>Liga 100 Olomouc</v>
      </c>
      <c r="I71" s="130">
        <v>0.10225694444444444</v>
      </c>
    </row>
    <row r="72" spans="1:9" ht="18.75" customHeight="1">
      <c r="A72" s="121">
        <v>68</v>
      </c>
      <c r="B72" s="122">
        <v>29</v>
      </c>
      <c r="C72" s="128" t="str">
        <f>'Startovní listina'!G88</f>
        <v>A</v>
      </c>
      <c r="D72" s="128">
        <f>'Startovní listina'!B88</f>
        <v>95</v>
      </c>
      <c r="E72" s="129" t="str">
        <f>'Startovní listina'!C88</f>
        <v>Filip</v>
      </c>
      <c r="F72" s="129" t="str">
        <f>'Startovní listina'!D88</f>
        <v>Rostislav</v>
      </c>
      <c r="G72" s="129">
        <f>'Startovní listina'!E88</f>
        <v>1986</v>
      </c>
      <c r="H72" s="129" t="str">
        <f>'Startovní listina'!F88</f>
        <v> Horolezecký oddíl Vír</v>
      </c>
      <c r="I72" s="130">
        <v>0.10269675925925925</v>
      </c>
    </row>
    <row r="73" spans="1:9" ht="18.75" customHeight="1">
      <c r="A73" s="121">
        <v>69</v>
      </c>
      <c r="B73" s="122">
        <v>30</v>
      </c>
      <c r="C73" s="128" t="str">
        <f>'Startovní listina'!G89</f>
        <v>A</v>
      </c>
      <c r="D73" s="128">
        <f>'Startovní listina'!B89</f>
        <v>96</v>
      </c>
      <c r="E73" s="129" t="str">
        <f>'Startovní listina'!C89</f>
        <v>Koutský</v>
      </c>
      <c r="F73" s="129" t="str">
        <f>'Startovní listina'!D89</f>
        <v>Tomáš</v>
      </c>
      <c r="G73" s="129">
        <f>'Startovní listina'!E89</f>
        <v>1987</v>
      </c>
      <c r="H73" s="129" t="str">
        <f>'Startovní listina'!F89</f>
        <v> Horolezecký oddíl Vír</v>
      </c>
      <c r="I73" s="130">
        <v>0.10269675925925925</v>
      </c>
    </row>
    <row r="74" spans="1:9" ht="18.75" customHeight="1">
      <c r="A74" s="121">
        <v>70</v>
      </c>
      <c r="B74" s="122">
        <v>15</v>
      </c>
      <c r="C74" s="128" t="str">
        <f>'Startovní listina'!G51</f>
        <v>C</v>
      </c>
      <c r="D74" s="128">
        <f>'Startovní listina'!B51</f>
        <v>51</v>
      </c>
      <c r="E74" s="129" t="str">
        <f>'Startovní listina'!C51</f>
        <v>Macháček</v>
      </c>
      <c r="F74" s="129" t="str">
        <f>'Startovní listina'!D51</f>
        <v>Martin</v>
      </c>
      <c r="G74" s="129">
        <f>'Startovní listina'!E51</f>
        <v>1955</v>
      </c>
      <c r="H74" s="129" t="str">
        <f>'Startovní listina'!F51</f>
        <v>Javůrek</v>
      </c>
      <c r="I74" s="130">
        <v>0.10299768518518519</v>
      </c>
    </row>
    <row r="75" spans="1:9" ht="18.75" customHeight="1">
      <c r="A75" s="121">
        <v>71</v>
      </c>
      <c r="B75" s="122">
        <v>31</v>
      </c>
      <c r="C75" s="128" t="str">
        <f>'Startovní listina'!G42</f>
        <v>A</v>
      </c>
      <c r="D75" s="128">
        <f>'Startovní listina'!B42</f>
        <v>42</v>
      </c>
      <c r="E75" s="129" t="str">
        <f>'Startovní listina'!C42</f>
        <v>Blaha</v>
      </c>
      <c r="F75" s="129" t="str">
        <f>'Startovní listina'!D42</f>
        <v>Rostislav</v>
      </c>
      <c r="G75" s="129">
        <f>'Startovní listina'!E42</f>
        <v>1989</v>
      </c>
      <c r="H75" s="129" t="str">
        <f>'Startovní listina'!F42</f>
        <v>BK Vísky</v>
      </c>
      <c r="I75" s="130">
        <v>0.10332175925925925</v>
      </c>
    </row>
    <row r="76" spans="1:9" ht="18.75" customHeight="1">
      <c r="A76" s="121">
        <v>72</v>
      </c>
      <c r="B76" s="122">
        <v>6</v>
      </c>
      <c r="C76" s="128" t="str">
        <f>'Startovní listina'!G69</f>
        <v>G</v>
      </c>
      <c r="D76" s="128">
        <f>'Startovní listina'!B69</f>
        <v>73</v>
      </c>
      <c r="E76" s="129" t="str">
        <f>'Startovní listina'!C69</f>
        <v>Šustrová</v>
      </c>
      <c r="F76" s="129" t="str">
        <f>'Startovní listina'!D69</f>
        <v>Kateřina</v>
      </c>
      <c r="G76" s="129">
        <f>'Startovní listina'!E69</f>
        <v>1979</v>
      </c>
      <c r="H76" s="129" t="str">
        <f>'Startovní listina'!F69</f>
        <v>Liga 100 Olomouc</v>
      </c>
      <c r="I76" s="130">
        <v>0.10434027777777777</v>
      </c>
    </row>
    <row r="77" spans="1:9" ht="18.75" customHeight="1">
      <c r="A77" s="121">
        <v>73</v>
      </c>
      <c r="B77" s="122">
        <v>3</v>
      </c>
      <c r="C77" s="128" t="str">
        <f>'Startovní listina'!G70</f>
        <v>D</v>
      </c>
      <c r="D77" s="128">
        <f>'Startovní listina'!B70</f>
        <v>74</v>
      </c>
      <c r="E77" s="129" t="str">
        <f>'Startovní listina'!C70</f>
        <v>Stráník</v>
      </c>
      <c r="F77" s="129" t="str">
        <f>'Startovní listina'!D70</f>
        <v>Aleš</v>
      </c>
      <c r="G77" s="129">
        <f>'Startovní listina'!E70</f>
        <v>1950</v>
      </c>
      <c r="H77" s="129" t="str">
        <f>'Startovní listina'!F70</f>
        <v>Blansko </v>
      </c>
      <c r="I77" s="130">
        <v>0.1044212962962963</v>
      </c>
    </row>
    <row r="78" spans="1:9" ht="18.75" customHeight="1">
      <c r="A78" s="121">
        <v>74</v>
      </c>
      <c r="B78" s="122">
        <v>16</v>
      </c>
      <c r="C78" s="128" t="str">
        <f>'Startovní listina'!G46</f>
        <v>C</v>
      </c>
      <c r="D78" s="128">
        <f>'Startovní listina'!B46</f>
        <v>46</v>
      </c>
      <c r="E78" s="129" t="str">
        <f>'Startovní listina'!C46</f>
        <v>Brabenec</v>
      </c>
      <c r="F78" s="129" t="str">
        <f>'Startovní listina'!D46</f>
        <v>Miroslav</v>
      </c>
      <c r="G78" s="129">
        <f>'Startovní listina'!E46</f>
        <v>1959</v>
      </c>
      <c r="H78" s="129" t="str">
        <f>'Startovní listina'!F46</f>
        <v>Žďár nad Sázavou</v>
      </c>
      <c r="I78" s="130">
        <v>0.1045949074074074</v>
      </c>
    </row>
    <row r="79" spans="1:9" ht="18.75" customHeight="1">
      <c r="A79" s="121">
        <v>75</v>
      </c>
      <c r="B79" s="122">
        <v>17</v>
      </c>
      <c r="C79" s="128" t="str">
        <f>'Startovní listina'!G61</f>
        <v>C</v>
      </c>
      <c r="D79" s="128">
        <f>'Startovní listina'!B61</f>
        <v>62</v>
      </c>
      <c r="E79" s="129" t="str">
        <f>'Startovní listina'!C61</f>
        <v>Horák</v>
      </c>
      <c r="F79" s="129" t="str">
        <f>'Startovní listina'!D61</f>
        <v>Pavel</v>
      </c>
      <c r="G79" s="129">
        <f>'Startovní listina'!E61</f>
        <v>1962</v>
      </c>
      <c r="H79" s="129" t="str">
        <f>'Startovní listina'!F61</f>
        <v>Brno</v>
      </c>
      <c r="I79" s="130">
        <v>0.10665509259259259</v>
      </c>
    </row>
    <row r="80" spans="1:9" ht="18.75" customHeight="1">
      <c r="A80" s="121">
        <v>76</v>
      </c>
      <c r="B80" s="122">
        <v>32</v>
      </c>
      <c r="C80" s="128" t="str">
        <f>'Startovní listina'!G9</f>
        <v>A</v>
      </c>
      <c r="D80" s="128">
        <f>'Startovní listina'!B9</f>
        <v>5</v>
      </c>
      <c r="E80" s="129" t="str">
        <f>'Startovní listina'!C9</f>
        <v>Milka</v>
      </c>
      <c r="F80" s="129" t="str">
        <f>'Startovní listina'!D9</f>
        <v>Zdeněk</v>
      </c>
      <c r="G80" s="129">
        <f>'Startovní listina'!E9</f>
        <v>1984</v>
      </c>
      <c r="H80" s="129" t="str">
        <f>'Startovní listina'!F9</f>
        <v>Brno</v>
      </c>
      <c r="I80" s="130">
        <v>0.10747685185185185</v>
      </c>
    </row>
    <row r="81" spans="1:9" ht="18.75" customHeight="1">
      <c r="A81" s="121">
        <v>77</v>
      </c>
      <c r="B81" s="122">
        <v>4</v>
      </c>
      <c r="C81" s="128" t="str">
        <f>'Startovní listina'!G71</f>
        <v>D</v>
      </c>
      <c r="D81" s="128">
        <f>'Startovní listina'!B71</f>
        <v>75</v>
      </c>
      <c r="E81" s="129" t="str">
        <f>'Startovní listina'!C71</f>
        <v>Boháč</v>
      </c>
      <c r="F81" s="129" t="str">
        <f>'Startovní listina'!D71</f>
        <v>Jiří</v>
      </c>
      <c r="G81" s="129">
        <f>'Startovní listina'!E71</f>
        <v>1954</v>
      </c>
      <c r="H81" s="129" t="str">
        <f>'Startovní listina'!F71</f>
        <v>Brno</v>
      </c>
      <c r="I81" s="130">
        <v>0.10768518518518518</v>
      </c>
    </row>
    <row r="82" spans="1:9" ht="18.75" customHeight="1">
      <c r="A82" s="121">
        <v>78</v>
      </c>
      <c r="B82" s="122">
        <v>14</v>
      </c>
      <c r="C82" s="128" t="str">
        <f>'Startovní listina'!G91</f>
        <v>B</v>
      </c>
      <c r="D82" s="128">
        <f>'Startovní listina'!B91</f>
        <v>98</v>
      </c>
      <c r="E82" s="129" t="str">
        <f>'Startovní listina'!C91</f>
        <v>Tyleček</v>
      </c>
      <c r="F82" s="129" t="str">
        <f>'Startovní listina'!D91</f>
        <v>Pavel</v>
      </c>
      <c r="G82" s="129">
        <f>'Startovní listina'!E91</f>
        <v>1973</v>
      </c>
      <c r="H82" s="129" t="str">
        <f>'Startovní listina'!F91</f>
        <v>Brno - Jundrov</v>
      </c>
      <c r="I82" s="130">
        <v>0.10815972222222221</v>
      </c>
    </row>
    <row r="83" spans="1:9" ht="18.75" customHeight="1">
      <c r="A83" s="121">
        <v>79</v>
      </c>
      <c r="B83" s="122">
        <v>33</v>
      </c>
      <c r="C83" s="128" t="str">
        <f>'Startovní listina'!G48</f>
        <v>A</v>
      </c>
      <c r="D83" s="128">
        <f>'Startovní listina'!B48</f>
        <v>48</v>
      </c>
      <c r="E83" s="129" t="str">
        <f>'Startovní listina'!C48</f>
        <v>Kubík</v>
      </c>
      <c r="F83" s="129" t="str">
        <f>'Startovní listina'!D48</f>
        <v>Oldřich</v>
      </c>
      <c r="G83" s="129">
        <f>'Startovní listina'!E48</f>
        <v>1981</v>
      </c>
      <c r="H83" s="129" t="str">
        <f>'Startovní listina'!F48</f>
        <v>TJ Jiskra Vír</v>
      </c>
      <c r="I83" s="130">
        <v>0.1081712962962963</v>
      </c>
    </row>
    <row r="84" spans="1:9" ht="18.75" customHeight="1">
      <c r="A84" s="121">
        <v>80</v>
      </c>
      <c r="B84" s="122">
        <v>3</v>
      </c>
      <c r="C84" s="128" t="str">
        <f>'Startovní listina'!G85</f>
        <v>H</v>
      </c>
      <c r="D84" s="128">
        <f>'Startovní listina'!B85</f>
        <v>92</v>
      </c>
      <c r="E84" s="129" t="str">
        <f>'Startovní listina'!C85</f>
        <v>Szabová</v>
      </c>
      <c r="F84" s="129" t="str">
        <f>'Startovní listina'!D85</f>
        <v>Dana</v>
      </c>
      <c r="G84" s="129">
        <f>'Startovní listina'!E85</f>
        <v>1967</v>
      </c>
      <c r="H84" s="129" t="str">
        <f>'Startovní listina'!F85</f>
        <v>LRS Vyškov</v>
      </c>
      <c r="I84" s="130">
        <v>0.11018518518518518</v>
      </c>
    </row>
    <row r="85" spans="1:9" ht="18.75" customHeight="1">
      <c r="A85" s="121">
        <v>81</v>
      </c>
      <c r="B85" s="122">
        <v>18</v>
      </c>
      <c r="C85" s="128" t="str">
        <f>'Startovní listina'!G87</f>
        <v>C</v>
      </c>
      <c r="D85" s="128">
        <f>'Startovní listina'!B87</f>
        <v>94</v>
      </c>
      <c r="E85" s="129" t="str">
        <f>'Startovní listina'!C87</f>
        <v>Kunc</v>
      </c>
      <c r="F85" s="129" t="str">
        <f>'Startovní listina'!D87</f>
        <v>Josef</v>
      </c>
      <c r="G85" s="129">
        <f>'Startovní listina'!E87</f>
        <v>1960</v>
      </c>
      <c r="H85" s="129" t="str">
        <f>'Startovní listina'!F87</f>
        <v>LRS Vyškov</v>
      </c>
      <c r="I85" s="130">
        <v>0.11019675925925926</v>
      </c>
    </row>
    <row r="86" spans="1:9" ht="18.75" customHeight="1">
      <c r="A86" s="121">
        <v>82</v>
      </c>
      <c r="B86" s="122">
        <v>4</v>
      </c>
      <c r="C86" s="128" t="str">
        <f>'Startovní listina'!G63</f>
        <v>F</v>
      </c>
      <c r="D86" s="128">
        <f>'Startovní listina'!B63</f>
        <v>64</v>
      </c>
      <c r="E86" s="129" t="str">
        <f>'Startovní listina'!C63</f>
        <v>Krčková</v>
      </c>
      <c r="F86" s="129" t="str">
        <f>'Startovní listina'!D63</f>
        <v>Šárka</v>
      </c>
      <c r="G86" s="129">
        <f>'Startovní listina'!E63</f>
        <v>1988</v>
      </c>
      <c r="H86" s="129" t="str">
        <f>'Startovní listina'!F63</f>
        <v>Liga 100 Olomouc</v>
      </c>
      <c r="I86" s="130">
        <v>0.11422453703703704</v>
      </c>
    </row>
    <row r="87" spans="1:9" ht="18.75" customHeight="1">
      <c r="A87" s="121">
        <v>83</v>
      </c>
      <c r="B87" s="122">
        <v>15</v>
      </c>
      <c r="C87" s="128" t="str">
        <f>'Startovní listina'!G96</f>
        <v>B</v>
      </c>
      <c r="D87" s="128">
        <f>'Startovní listina'!B96</f>
        <v>103</v>
      </c>
      <c r="E87" s="129" t="str">
        <f>'Startovní listina'!C96</f>
        <v>Jaskulka</v>
      </c>
      <c r="F87" s="129" t="str">
        <f>'Startovní listina'!D96</f>
        <v>Martin</v>
      </c>
      <c r="G87" s="129">
        <f>'Startovní listina'!E96</f>
        <v>1968</v>
      </c>
      <c r="H87" s="129" t="str">
        <f>'Startovní listina'!F96</f>
        <v>Kuřim</v>
      </c>
      <c r="I87" s="130">
        <v>0.11738425925925926</v>
      </c>
    </row>
    <row r="88" spans="1:9" ht="18.75" customHeight="1">
      <c r="A88" s="121">
        <v>84</v>
      </c>
      <c r="B88" s="122">
        <v>4</v>
      </c>
      <c r="C88" s="128" t="str">
        <f>'Startovní listina'!G83</f>
        <v>H</v>
      </c>
      <c r="D88" s="128">
        <f>'Startovní listina'!B83</f>
        <v>90</v>
      </c>
      <c r="E88" s="129" t="str">
        <f>'Startovní listina'!C83</f>
        <v>Kalová</v>
      </c>
      <c r="F88" s="129" t="str">
        <f>'Startovní listina'!D83</f>
        <v>Jana</v>
      </c>
      <c r="G88" s="129">
        <f>'Startovní listina'!E83</f>
        <v>1966</v>
      </c>
      <c r="H88" s="129" t="str">
        <f>'Startovní listina'!F83</f>
        <v>Zetor Brno</v>
      </c>
      <c r="I88" s="130">
        <v>0.11969907407407408</v>
      </c>
    </row>
    <row r="89" spans="1:9" ht="18.75" customHeight="1">
      <c r="A89" s="121">
        <v>85</v>
      </c>
      <c r="B89" s="122">
        <v>19</v>
      </c>
      <c r="C89" s="128" t="str">
        <f>'Startovní listina'!G40</f>
        <v>C</v>
      </c>
      <c r="D89" s="128">
        <f>'Startovní listina'!B40</f>
        <v>40</v>
      </c>
      <c r="E89" s="129" t="str">
        <f>'Startovní listina'!C40</f>
        <v>Blaha</v>
      </c>
      <c r="F89" s="129" t="str">
        <f>'Startovní listina'!D40</f>
        <v>Stanislav</v>
      </c>
      <c r="G89" s="129">
        <f>'Startovní listina'!E40</f>
        <v>1963</v>
      </c>
      <c r="H89" s="129" t="str">
        <f>'Startovní listina'!F40</f>
        <v>BK Vísky</v>
      </c>
      <c r="I89" s="130">
        <v>0.12315972222222223</v>
      </c>
    </row>
    <row r="90" spans="1:9" ht="18.75" customHeight="1">
      <c r="A90" s="121">
        <v>86</v>
      </c>
      <c r="B90" s="122">
        <v>20</v>
      </c>
      <c r="C90" s="128" t="str">
        <f>'Startovní listina'!G94</f>
        <v>C</v>
      </c>
      <c r="D90" s="128">
        <f>'Startovní listina'!B94</f>
        <v>101</v>
      </c>
      <c r="E90" s="129" t="str">
        <f>'Startovní listina'!C94</f>
        <v>Skoták</v>
      </c>
      <c r="F90" s="129" t="str">
        <f>'Startovní listina'!D94</f>
        <v>Jiří</v>
      </c>
      <c r="G90" s="129">
        <f>'Startovní listina'!E94</f>
        <v>1964</v>
      </c>
      <c r="H90" s="129" t="str">
        <f>'Startovní listina'!F94</f>
        <v>SC Ráječko</v>
      </c>
      <c r="I90" s="130">
        <v>0.12545138888888888</v>
      </c>
    </row>
    <row r="91" spans="1:9" ht="18.75" customHeight="1">
      <c r="A91" s="121">
        <v>87</v>
      </c>
      <c r="B91" s="122">
        <v>5</v>
      </c>
      <c r="C91" s="128" t="str">
        <f>'Startovní listina'!G11</f>
        <v>H</v>
      </c>
      <c r="D91" s="128">
        <f>'Startovní listina'!B11</f>
        <v>7</v>
      </c>
      <c r="E91" s="129" t="str">
        <f>'Startovní listina'!C11</f>
        <v>Tesařová</v>
      </c>
      <c r="F91" s="129" t="str">
        <f>'Startovní listina'!D11</f>
        <v>Marie</v>
      </c>
      <c r="G91" s="129">
        <f>'Startovní listina'!E11</f>
        <v>1954</v>
      </c>
      <c r="H91" s="129" t="str">
        <f>'Startovní listina'!F11</f>
        <v>Křižanov</v>
      </c>
      <c r="I91" s="130">
        <v>0.12748842592592594</v>
      </c>
    </row>
    <row r="92" spans="1:9" ht="18.75" customHeight="1">
      <c r="A92" s="121">
        <v>88</v>
      </c>
      <c r="B92" s="122">
        <v>16</v>
      </c>
      <c r="C92" s="128" t="str">
        <f>'Startovní listina'!G79</f>
        <v>B</v>
      </c>
      <c r="D92" s="128">
        <f>'Startovní listina'!B79</f>
        <v>85</v>
      </c>
      <c r="E92" s="129" t="str">
        <f>'Startovní listina'!C79</f>
        <v>Konečný</v>
      </c>
      <c r="F92" s="129" t="str">
        <f>'Startovní listina'!D79</f>
        <v>Jaroslav</v>
      </c>
      <c r="G92" s="129">
        <f>'Startovní listina'!E79</f>
        <v>1969</v>
      </c>
      <c r="H92" s="129" t="str">
        <f>'Startovní listina'!F79</f>
        <v> Popůvky</v>
      </c>
      <c r="I92" s="130">
        <v>0.12917824074074075</v>
      </c>
    </row>
    <row r="93" spans="1:9" ht="18.75" customHeight="1">
      <c r="A93" s="121">
        <v>89</v>
      </c>
      <c r="B93" s="122">
        <v>17</v>
      </c>
      <c r="C93" s="128" t="str">
        <f>'Startovní listina'!G44</f>
        <v>B</v>
      </c>
      <c r="D93" s="128">
        <f>'Startovní listina'!B44</f>
        <v>44</v>
      </c>
      <c r="E93" s="129" t="str">
        <f>'Startovní listina'!C44</f>
        <v>Ónodi</v>
      </c>
      <c r="F93" s="129" t="str">
        <f>'Startovní listina'!D44</f>
        <v>Otto</v>
      </c>
      <c r="G93" s="129">
        <f>'Startovní listina'!E44</f>
        <v>1974</v>
      </c>
      <c r="H93" s="129" t="str">
        <f>'Startovní listina'!F44</f>
        <v>Brno</v>
      </c>
      <c r="I93" s="130">
        <v>0.13543981481481482</v>
      </c>
    </row>
    <row r="94" spans="1:9" ht="18.75" customHeight="1">
      <c r="A94" s="121">
        <v>90</v>
      </c>
      <c r="B94" s="122">
        <v>7</v>
      </c>
      <c r="C94" s="128" t="str">
        <f>'Startovní listina'!G39</f>
        <v>G</v>
      </c>
      <c r="D94" s="128">
        <f>'Startovní listina'!B39</f>
        <v>38</v>
      </c>
      <c r="E94" s="129" t="str">
        <f>'Startovní listina'!C39</f>
        <v>Ježová</v>
      </c>
      <c r="F94" s="129" t="str">
        <f>'Startovní listina'!D39</f>
        <v>Martina</v>
      </c>
      <c r="G94" s="129">
        <f>'Startovní listina'!E39</f>
        <v>1975</v>
      </c>
      <c r="H94" s="129" t="str">
        <f>'Startovní listina'!F39</f>
        <v>Brno</v>
      </c>
      <c r="I94" s="130">
        <v>0.13605324074074074</v>
      </c>
    </row>
    <row r="95" spans="1:9" ht="18.75" customHeight="1">
      <c r="A95" s="121">
        <v>91</v>
      </c>
      <c r="B95" s="122">
        <v>1</v>
      </c>
      <c r="C95" s="128" t="str">
        <f>'Startovní listina'!G10</f>
        <v>E</v>
      </c>
      <c r="D95" s="128">
        <f>'Startovní listina'!B10</f>
        <v>6</v>
      </c>
      <c r="E95" s="129" t="str">
        <f>'Startovní listina'!C10</f>
        <v>Holý</v>
      </c>
      <c r="F95" s="129" t="str">
        <f>'Startovní listina'!D10</f>
        <v>Josef</v>
      </c>
      <c r="G95" s="129">
        <f>'Startovní listina'!E10</f>
        <v>1941</v>
      </c>
      <c r="H95" s="129" t="str">
        <f>'Startovní listina'!F10</f>
        <v>Moravská Slávia Brno</v>
      </c>
      <c r="I95" s="130">
        <v>0.1360648148148148</v>
      </c>
    </row>
    <row r="96" spans="1:9" ht="18.75" customHeight="1">
      <c r="A96" s="121">
        <v>92</v>
      </c>
      <c r="B96" s="122">
        <v>2</v>
      </c>
      <c r="C96" s="128" t="str">
        <f>'Startovní listina'!G12</f>
        <v>E</v>
      </c>
      <c r="D96" s="128">
        <f>'Startovní listina'!B12</f>
        <v>8</v>
      </c>
      <c r="E96" s="129" t="str">
        <f>'Startovní listina'!C12</f>
        <v>Hrubý</v>
      </c>
      <c r="F96" s="129" t="str">
        <f>'Startovní listina'!D12</f>
        <v>Milan</v>
      </c>
      <c r="G96" s="129">
        <f>'Startovní listina'!E12</f>
        <v>1938</v>
      </c>
      <c r="H96" s="129" t="str">
        <f>'Startovní listina'!F12</f>
        <v>Blansko </v>
      </c>
      <c r="I96" s="130">
        <v>0.14741898148148147</v>
      </c>
    </row>
    <row r="97" spans="1:9" ht="12.75">
      <c r="A97" s="69">
        <f>IF('Výsledková listina'!D97&lt;&gt;"",A96+1,"")</f>
      </c>
      <c r="B97" s="74"/>
      <c r="C97" s="70">
        <f>'Startovní listina'!G97</f>
      </c>
      <c r="D97" s="70">
        <f>'Startovní listina'!B97</f>
      </c>
      <c r="E97" s="71">
        <f>'Startovní listina'!C97</f>
      </c>
      <c r="F97" s="71">
        <f>'Startovní listina'!D97</f>
      </c>
      <c r="G97" s="71">
        <f>'Startovní listina'!E97</f>
      </c>
      <c r="H97" s="71">
        <f>'Startovní listina'!F97</f>
      </c>
      <c r="I97" s="76"/>
    </row>
    <row r="98" spans="1:9" ht="12.75">
      <c r="A98" s="69">
        <f>IF('Výsledková listina'!D98&lt;&gt;"",A97+1,"")</f>
      </c>
      <c r="B98" s="74"/>
      <c r="C98" s="70">
        <f>'Startovní listina'!G98</f>
      </c>
      <c r="D98" s="70">
        <f>'Startovní listina'!B98</f>
      </c>
      <c r="E98" s="71">
        <f>'Startovní listina'!C98</f>
      </c>
      <c r="F98" s="71">
        <f>'Startovní listina'!D98</f>
      </c>
      <c r="G98" s="71">
        <f>'Startovní listina'!E98</f>
      </c>
      <c r="H98" s="71">
        <f>'Startovní listina'!F98</f>
      </c>
      <c r="I98" s="76"/>
    </row>
    <row r="99" spans="1:9" ht="12.75">
      <c r="A99" s="69">
        <f>IF('Výsledková listina'!D99&lt;&gt;"",A98+1,"")</f>
      </c>
      <c r="B99" s="74"/>
      <c r="C99" s="70">
        <f>'Startovní listina'!G99</f>
      </c>
      <c r="D99" s="70">
        <f>'Startovní listina'!B99</f>
      </c>
      <c r="E99" s="71">
        <f>'Startovní listina'!C99</f>
      </c>
      <c r="F99" s="71">
        <f>'Startovní listina'!D99</f>
      </c>
      <c r="G99" s="71">
        <f>'Startovní listina'!E99</f>
      </c>
      <c r="H99" s="71">
        <f>'Startovní listina'!F99</f>
      </c>
      <c r="I99" s="76"/>
    </row>
    <row r="100" spans="1:9" ht="12.75">
      <c r="A100" s="69">
        <f>IF('Výsledková listina'!D100&lt;&gt;"",A99+1,"")</f>
      </c>
      <c r="B100" s="74"/>
      <c r="C100" s="70">
        <f>'Startovní listina'!G100</f>
      </c>
      <c r="D100" s="70">
        <f>'Startovní listina'!B100</f>
      </c>
      <c r="E100" s="71">
        <f>'Startovní listina'!C100</f>
      </c>
      <c r="F100" s="71">
        <f>'Startovní listina'!D100</f>
      </c>
      <c r="G100" s="71">
        <f>'Startovní listina'!E100</f>
      </c>
      <c r="H100" s="71">
        <f>'Startovní listina'!F100</f>
      </c>
      <c r="I100" s="76"/>
    </row>
    <row r="101" spans="1:9" ht="12.75">
      <c r="A101" s="69">
        <f>IF('Výsledková listina'!D101&lt;&gt;"",A100+1,"")</f>
      </c>
      <c r="B101" s="74"/>
      <c r="C101" s="70">
        <f>'Startovní listina'!G101</f>
      </c>
      <c r="D101" s="70">
        <f>'Startovní listina'!B101</f>
      </c>
      <c r="E101" s="71">
        <f>'Startovní listina'!C101</f>
      </c>
      <c r="F101" s="71">
        <f>'Startovní listina'!D101</f>
      </c>
      <c r="G101" s="71">
        <f>'Startovní listina'!E101</f>
      </c>
      <c r="H101" s="71">
        <f>'Startovní listina'!F101</f>
      </c>
      <c r="I101" s="76"/>
    </row>
    <row r="102" spans="1:9" ht="12.75">
      <c r="A102" s="69">
        <f>IF('Výsledková listina'!D102&lt;&gt;"",A101+1,"")</f>
      </c>
      <c r="B102" s="74"/>
      <c r="C102" s="70">
        <f>'Startovní listina'!G102</f>
      </c>
      <c r="D102" s="70">
        <f>'Startovní listina'!B102</f>
      </c>
      <c r="E102" s="71">
        <f>'Startovní listina'!C102</f>
      </c>
      <c r="F102" s="71">
        <f>'Startovní listina'!D102</f>
      </c>
      <c r="G102" s="71">
        <f>'Startovní listina'!E102</f>
      </c>
      <c r="H102" s="71">
        <f>'Startovní listina'!F102</f>
      </c>
      <c r="I102" s="76"/>
    </row>
    <row r="103" spans="1:9" ht="12.75">
      <c r="A103" s="69">
        <f>IF('Výsledková listina'!D103&lt;&gt;"",A102+1,"")</f>
      </c>
      <c r="B103" s="74"/>
      <c r="C103" s="70">
        <f>'Startovní listina'!G103</f>
      </c>
      <c r="D103" s="70">
        <f>'Startovní listina'!B103</f>
      </c>
      <c r="E103" s="71">
        <f>'Startovní listina'!C103</f>
      </c>
      <c r="F103" s="71">
        <f>'Startovní listina'!D103</f>
      </c>
      <c r="G103" s="71">
        <f>'Startovní listina'!E103</f>
      </c>
      <c r="H103" s="71">
        <f>'Startovní listina'!F103</f>
      </c>
      <c r="I103" s="76"/>
    </row>
    <row r="104" spans="1:9" ht="12.75">
      <c r="A104" s="69">
        <f>IF('Výsledková listina'!D104&lt;&gt;"",A103+1,"")</f>
      </c>
      <c r="B104" s="74"/>
      <c r="C104" s="70">
        <f>'Startovní listina'!G104</f>
      </c>
      <c r="D104" s="70">
        <f>'Startovní listina'!B104</f>
      </c>
      <c r="E104" s="71">
        <f>'Startovní listina'!C104</f>
      </c>
      <c r="F104" s="71">
        <f>'Startovní listina'!D104</f>
      </c>
      <c r="G104" s="71">
        <f>'Startovní listina'!E104</f>
      </c>
      <c r="H104" s="71">
        <f>'Startovní listina'!F104</f>
      </c>
      <c r="I104" s="76"/>
    </row>
    <row r="105" spans="1:9" ht="12.75">
      <c r="A105" s="69">
        <f>IF('Výsledková listina'!D105&lt;&gt;"",A104+1,"")</f>
      </c>
      <c r="B105" s="74"/>
      <c r="C105" s="70">
        <f>'Startovní listina'!G105</f>
      </c>
      <c r="D105" s="70">
        <f>'Startovní listina'!B105</f>
      </c>
      <c r="E105" s="71">
        <f>'Startovní listina'!C105</f>
      </c>
      <c r="F105" s="71">
        <f>'Startovní listina'!D105</f>
      </c>
      <c r="G105" s="71">
        <f>'Startovní listina'!E105</f>
      </c>
      <c r="H105" s="71">
        <f>'Startovní listina'!F105</f>
      </c>
      <c r="I105" s="76"/>
    </row>
    <row r="106" spans="1:9" ht="12.75">
      <c r="A106" s="69">
        <f>IF('Výsledková listina'!D106&lt;&gt;"",A105+1,"")</f>
      </c>
      <c r="B106" s="74"/>
      <c r="C106" s="70">
        <f>'Startovní listina'!G106</f>
      </c>
      <c r="D106" s="70">
        <f>'Startovní listina'!B106</f>
      </c>
      <c r="E106" s="71">
        <f>'Startovní listina'!C106</f>
      </c>
      <c r="F106" s="71">
        <f>'Startovní listina'!D106</f>
      </c>
      <c r="G106" s="71">
        <f>'Startovní listina'!E106</f>
      </c>
      <c r="H106" s="71">
        <f>'Startovní listina'!F106</f>
      </c>
      <c r="I106" s="76"/>
    </row>
    <row r="107" spans="1:9" ht="12.75">
      <c r="A107" s="69">
        <f>IF('Výsledková listina'!D107&lt;&gt;"",A106+1,"")</f>
      </c>
      <c r="B107" s="74"/>
      <c r="C107" s="70">
        <f>'Startovní listina'!G107</f>
      </c>
      <c r="D107" s="70">
        <f>'Startovní listina'!B107</f>
      </c>
      <c r="E107" s="71">
        <f>'Startovní listina'!C107</f>
      </c>
      <c r="F107" s="71">
        <f>'Startovní listina'!D107</f>
      </c>
      <c r="G107" s="71">
        <f>'Startovní listina'!E107</f>
      </c>
      <c r="H107" s="71">
        <f>'Startovní listina'!F107</f>
      </c>
      <c r="I107" s="76"/>
    </row>
    <row r="108" spans="1:9" ht="12.75">
      <c r="A108" s="69">
        <f>IF('Výsledková listina'!D108&lt;&gt;"",A107+1,"")</f>
      </c>
      <c r="B108" s="74"/>
      <c r="C108" s="70">
        <f>'Startovní listina'!G108</f>
      </c>
      <c r="D108" s="70">
        <f>'Startovní listina'!B108</f>
      </c>
      <c r="E108" s="71">
        <f>'Startovní listina'!C108</f>
      </c>
      <c r="F108" s="71">
        <f>'Startovní listina'!D108</f>
      </c>
      <c r="G108" s="71">
        <f>'Startovní listina'!E108</f>
      </c>
      <c r="H108" s="71">
        <f>'Startovní listina'!F108</f>
      </c>
      <c r="I108" s="76"/>
    </row>
    <row r="109" spans="1:9" ht="12.75">
      <c r="A109" s="69">
        <f>IF('Výsledková listina'!D109&lt;&gt;"",A108+1,"")</f>
      </c>
      <c r="B109" s="74"/>
      <c r="C109" s="70">
        <f>'Startovní listina'!G109</f>
      </c>
      <c r="D109" s="70">
        <f>'Startovní listina'!B109</f>
      </c>
      <c r="E109" s="71">
        <f>'Startovní listina'!C109</f>
      </c>
      <c r="F109" s="71">
        <f>'Startovní listina'!D109</f>
      </c>
      <c r="G109" s="71">
        <f>'Startovní listina'!E109</f>
      </c>
      <c r="H109" s="71">
        <f>'Startovní listina'!F109</f>
      </c>
      <c r="I109" s="76"/>
    </row>
    <row r="110" spans="1:9" ht="12.75">
      <c r="A110" s="69">
        <f>IF('Výsledková listina'!D110&lt;&gt;"",A109+1,"")</f>
      </c>
      <c r="B110" s="74"/>
      <c r="C110" s="70">
        <f>'Startovní listina'!G110</f>
      </c>
      <c r="D110" s="70">
        <f>'Startovní listina'!B110</f>
      </c>
      <c r="E110" s="71">
        <f>'Startovní listina'!C110</f>
      </c>
      <c r="F110" s="71">
        <f>'Startovní listina'!D110</f>
      </c>
      <c r="G110" s="71">
        <f>'Startovní listina'!E110</f>
      </c>
      <c r="H110" s="71">
        <f>'Startovní listina'!F110</f>
      </c>
      <c r="I110" s="76"/>
    </row>
    <row r="111" spans="1:9" ht="12.75">
      <c r="A111" s="69">
        <f>IF('Výsledková listina'!D111&lt;&gt;"",A110+1,"")</f>
      </c>
      <c r="B111" s="74"/>
      <c r="C111" s="70">
        <f>'Startovní listina'!G111</f>
      </c>
      <c r="D111" s="70">
        <f>'Startovní listina'!B111</f>
      </c>
      <c r="E111" s="71">
        <f>'Startovní listina'!C111</f>
      </c>
      <c r="F111" s="71">
        <f>'Startovní listina'!D111</f>
      </c>
      <c r="G111" s="71">
        <f>'Startovní listina'!E111</f>
      </c>
      <c r="H111" s="71">
        <f>'Startovní listina'!F111</f>
      </c>
      <c r="I111" s="76"/>
    </row>
    <row r="112" spans="1:9" ht="12.75">
      <c r="A112" s="69">
        <f>IF('Výsledková listina'!D112&lt;&gt;"",A111+1,"")</f>
      </c>
      <c r="B112" s="74"/>
      <c r="C112" s="70">
        <f>'Startovní listina'!G112</f>
      </c>
      <c r="D112" s="70">
        <f>'Startovní listina'!B112</f>
      </c>
      <c r="E112" s="71">
        <f>'Startovní listina'!C112</f>
      </c>
      <c r="F112" s="71">
        <f>'Startovní listina'!D112</f>
      </c>
      <c r="G112" s="71">
        <f>'Startovní listina'!E112</f>
      </c>
      <c r="H112" s="71">
        <f>'Startovní listina'!F112</f>
      </c>
      <c r="I112" s="76"/>
    </row>
    <row r="113" spans="1:9" ht="12.75">
      <c r="A113" s="69">
        <f>IF('Výsledková listina'!D113&lt;&gt;"",A112+1,"")</f>
      </c>
      <c r="B113" s="74"/>
      <c r="C113" s="70">
        <f>'Startovní listina'!G113</f>
      </c>
      <c r="D113" s="70">
        <f>'Startovní listina'!B113</f>
      </c>
      <c r="E113" s="71">
        <f>'Startovní listina'!C113</f>
      </c>
      <c r="F113" s="71">
        <f>'Startovní listina'!D113</f>
      </c>
      <c r="G113" s="71">
        <f>'Startovní listina'!E113</f>
      </c>
      <c r="H113" s="71">
        <f>'Startovní listina'!F113</f>
      </c>
      <c r="I113" s="76"/>
    </row>
    <row r="114" spans="1:9" ht="12.75">
      <c r="A114" s="69">
        <f>IF('Výsledková listina'!D114&lt;&gt;"",A113+1,"")</f>
      </c>
      <c r="B114" s="74"/>
      <c r="C114" s="70">
        <f>'Startovní listina'!G114</f>
      </c>
      <c r="D114" s="70">
        <f>'Startovní listina'!B114</f>
      </c>
      <c r="E114" s="71">
        <f>'Startovní listina'!C114</f>
      </c>
      <c r="F114" s="71">
        <f>'Startovní listina'!D114</f>
      </c>
      <c r="G114" s="71">
        <f>'Startovní listina'!E114</f>
      </c>
      <c r="H114" s="71">
        <f>'Startovní listina'!F114</f>
      </c>
      <c r="I114" s="76"/>
    </row>
    <row r="115" spans="1:9" ht="12.75">
      <c r="A115" s="69">
        <f>IF('Výsledková listina'!D115&lt;&gt;"",A114+1,"")</f>
      </c>
      <c r="B115" s="74"/>
      <c r="C115" s="70">
        <f>'Startovní listina'!G115</f>
      </c>
      <c r="D115" s="70">
        <f>'Startovní listina'!B115</f>
      </c>
      <c r="E115" s="71">
        <f>'Startovní listina'!C115</f>
      </c>
      <c r="F115" s="71">
        <f>'Startovní listina'!D115</f>
      </c>
      <c r="G115" s="71">
        <f>'Startovní listina'!E115</f>
      </c>
      <c r="H115" s="71">
        <f>'Startovní listina'!F115</f>
      </c>
      <c r="I115" s="76"/>
    </row>
    <row r="116" spans="1:9" ht="12.75">
      <c r="A116" s="69">
        <f>IF('Výsledková listina'!D116&lt;&gt;"",A115+1,"")</f>
      </c>
      <c r="B116" s="74"/>
      <c r="C116" s="70">
        <f>'Startovní listina'!G116</f>
      </c>
      <c r="D116" s="70">
        <f>'Startovní listina'!B116</f>
      </c>
      <c r="E116" s="71">
        <f>'Startovní listina'!C116</f>
      </c>
      <c r="F116" s="71">
        <f>'Startovní listina'!D116</f>
      </c>
      <c r="G116" s="71">
        <f>'Startovní listina'!E116</f>
      </c>
      <c r="H116" s="71">
        <f>'Startovní listina'!F116</f>
      </c>
      <c r="I116" s="76"/>
    </row>
    <row r="117" spans="1:9" ht="12.75">
      <c r="A117" s="69">
        <f>IF('Výsledková listina'!D117&lt;&gt;"",A116+1,"")</f>
      </c>
      <c r="B117" s="74"/>
      <c r="C117" s="70">
        <f>'Startovní listina'!G117</f>
      </c>
      <c r="D117" s="70">
        <f>'Startovní listina'!B117</f>
      </c>
      <c r="E117" s="71">
        <f>'Startovní listina'!C117</f>
      </c>
      <c r="F117" s="71">
        <f>'Startovní listina'!D117</f>
      </c>
      <c r="G117" s="71">
        <f>'Startovní listina'!E117</f>
      </c>
      <c r="H117" s="71">
        <f>'Startovní listina'!F117</f>
      </c>
      <c r="I117" s="76"/>
    </row>
    <row r="118" spans="1:9" ht="12.75">
      <c r="A118" s="69">
        <f>IF('Výsledková listina'!D118&lt;&gt;"",A117+1,"")</f>
      </c>
      <c r="B118" s="74"/>
      <c r="C118" s="70">
        <f>'Startovní listina'!G118</f>
      </c>
      <c r="D118" s="70">
        <f>'Startovní listina'!B118</f>
      </c>
      <c r="E118" s="71">
        <f>'Startovní listina'!C118</f>
      </c>
      <c r="F118" s="71">
        <f>'Startovní listina'!D118</f>
      </c>
      <c r="G118" s="71">
        <f>'Startovní listina'!E118</f>
      </c>
      <c r="H118" s="71">
        <f>'Startovní listina'!F118</f>
      </c>
      <c r="I118" s="76"/>
    </row>
    <row r="119" spans="1:9" ht="12.75">
      <c r="A119" s="69">
        <f>IF('Výsledková listina'!D119&lt;&gt;"",A118+1,"")</f>
      </c>
      <c r="B119" s="74"/>
      <c r="C119" s="70">
        <f>'Startovní listina'!G119</f>
      </c>
      <c r="D119" s="70">
        <f>'Startovní listina'!B119</f>
      </c>
      <c r="E119" s="71">
        <f>'Startovní listina'!C119</f>
      </c>
      <c r="F119" s="71">
        <f>'Startovní listina'!D119</f>
      </c>
      <c r="G119" s="71">
        <f>'Startovní listina'!E119</f>
      </c>
      <c r="H119" s="71">
        <f>'Startovní listina'!F119</f>
      </c>
      <c r="I119" s="76"/>
    </row>
    <row r="120" spans="1:9" ht="12.75">
      <c r="A120" s="69">
        <f>IF('Výsledková listina'!D120&lt;&gt;"",A119+1,"")</f>
      </c>
      <c r="B120" s="74"/>
      <c r="C120" s="70">
        <f>'Startovní listina'!G120</f>
      </c>
      <c r="D120" s="70">
        <f>'Startovní listina'!B120</f>
      </c>
      <c r="E120" s="71">
        <f>'Startovní listina'!C120</f>
      </c>
      <c r="F120" s="71">
        <f>'Startovní listina'!D120</f>
      </c>
      <c r="G120" s="71">
        <f>'Startovní listina'!E120</f>
      </c>
      <c r="H120" s="71">
        <f>'Startovní listina'!F120</f>
      </c>
      <c r="I120" s="76"/>
    </row>
    <row r="121" spans="1:9" ht="12.75">
      <c r="A121" s="69">
        <f>IF('Výsledková listina'!D121&lt;&gt;"",A120+1,"")</f>
      </c>
      <c r="B121" s="74"/>
      <c r="C121" s="70">
        <f>'Startovní listina'!G121</f>
      </c>
      <c r="D121" s="70">
        <f>'Startovní listina'!B121</f>
      </c>
      <c r="E121" s="71">
        <f>'Startovní listina'!C121</f>
      </c>
      <c r="F121" s="71">
        <f>'Startovní listina'!D121</f>
      </c>
      <c r="G121" s="71">
        <f>'Startovní listina'!E121</f>
      </c>
      <c r="H121" s="71">
        <f>'Startovní listina'!F121</f>
      </c>
      <c r="I121" s="76"/>
    </row>
    <row r="122" spans="1:9" ht="12.75">
      <c r="A122" s="69">
        <f>IF('Výsledková listina'!D122&lt;&gt;"",A121+1,"")</f>
      </c>
      <c r="B122" s="74"/>
      <c r="C122" s="70">
        <f>'Startovní listina'!G122</f>
      </c>
      <c r="D122" s="70">
        <f>'Startovní listina'!B122</f>
      </c>
      <c r="E122" s="71">
        <f>'Startovní listina'!C122</f>
      </c>
      <c r="F122" s="71">
        <f>'Startovní listina'!D122</f>
      </c>
      <c r="G122" s="71">
        <f>'Startovní listina'!E122</f>
      </c>
      <c r="H122" s="71">
        <f>'Startovní listina'!F122</f>
      </c>
      <c r="I122" s="76"/>
    </row>
    <row r="123" spans="1:9" ht="12.75">
      <c r="A123" s="69">
        <f>IF('Výsledková listina'!D123&lt;&gt;"",A122+1,"")</f>
      </c>
      <c r="B123" s="74"/>
      <c r="C123" s="70">
        <f>'Startovní listina'!G123</f>
      </c>
      <c r="D123" s="70">
        <f>'Startovní listina'!B123</f>
      </c>
      <c r="E123" s="71">
        <f>'Startovní listina'!C123</f>
      </c>
      <c r="F123" s="71">
        <f>'Startovní listina'!D123</f>
      </c>
      <c r="G123" s="71">
        <f>'Startovní listina'!E123</f>
      </c>
      <c r="H123" s="71">
        <f>'Startovní listina'!F123</f>
      </c>
      <c r="I123" s="76"/>
    </row>
    <row r="124" spans="1:9" ht="12.75">
      <c r="A124" s="69">
        <f>IF('Výsledková listina'!D124&lt;&gt;"",A123+1,"")</f>
      </c>
      <c r="B124" s="74"/>
      <c r="C124" s="70">
        <f>'Startovní listina'!G124</f>
      </c>
      <c r="D124" s="70">
        <f>'Startovní listina'!B124</f>
      </c>
      <c r="E124" s="71">
        <f>'Startovní listina'!C124</f>
      </c>
      <c r="F124" s="71">
        <f>'Startovní listina'!D124</f>
      </c>
      <c r="G124" s="71">
        <f>'Startovní listina'!E124</f>
      </c>
      <c r="H124" s="71">
        <f>'Startovní listina'!F124</f>
      </c>
      <c r="I124" s="76"/>
    </row>
    <row r="125" spans="1:9" ht="12.75">
      <c r="A125" s="69">
        <f>IF('Výsledková listina'!D125&lt;&gt;"",A124+1,"")</f>
      </c>
      <c r="B125" s="74"/>
      <c r="C125" s="70">
        <f>'Startovní listina'!G125</f>
      </c>
      <c r="D125" s="70">
        <f>'Startovní listina'!B125</f>
      </c>
      <c r="E125" s="71">
        <f>'Startovní listina'!C125</f>
      </c>
      <c r="F125" s="71">
        <f>'Startovní listina'!D125</f>
      </c>
      <c r="G125" s="71">
        <f>'Startovní listina'!E125</f>
      </c>
      <c r="H125" s="71">
        <f>'Startovní listina'!F125</f>
      </c>
      <c r="I125" s="76"/>
    </row>
    <row r="126" spans="1:9" ht="12.75">
      <c r="A126" s="69">
        <f>IF('Výsledková listina'!D126&lt;&gt;"",A125+1,"")</f>
      </c>
      <c r="B126" s="74"/>
      <c r="C126" s="70">
        <f>'Startovní listina'!G126</f>
      </c>
      <c r="D126" s="70">
        <f>'Startovní listina'!B126</f>
      </c>
      <c r="E126" s="71">
        <f>'Startovní listina'!C126</f>
      </c>
      <c r="F126" s="71">
        <f>'Startovní listina'!D126</f>
      </c>
      <c r="G126" s="71">
        <f>'Startovní listina'!E126</f>
      </c>
      <c r="H126" s="71">
        <f>'Startovní listina'!F126</f>
      </c>
      <c r="I126" s="76"/>
    </row>
    <row r="127" spans="1:9" ht="12.75">
      <c r="A127" s="69">
        <f>IF('Výsledková listina'!D127&lt;&gt;"",A126+1,"")</f>
      </c>
      <c r="B127" s="74"/>
      <c r="C127" s="70">
        <f>'Startovní listina'!G127</f>
      </c>
      <c r="D127" s="70">
        <f>'Startovní listina'!B127</f>
      </c>
      <c r="E127" s="71">
        <f>'Startovní listina'!C127</f>
      </c>
      <c r="F127" s="71">
        <f>'Startovní listina'!D127</f>
      </c>
      <c r="G127" s="71">
        <f>'Startovní listina'!E127</f>
      </c>
      <c r="H127" s="71">
        <f>'Startovní listina'!F127</f>
      </c>
      <c r="I127" s="76"/>
    </row>
    <row r="128" spans="1:9" ht="12.75">
      <c r="A128" s="69">
        <f>IF('Výsledková listina'!D128&lt;&gt;"",A127+1,"")</f>
      </c>
      <c r="B128" s="74"/>
      <c r="C128" s="70">
        <f>'Startovní listina'!G128</f>
      </c>
      <c r="D128" s="70">
        <f>'Startovní listina'!B128</f>
      </c>
      <c r="E128" s="71">
        <f>'Startovní listina'!C128</f>
      </c>
      <c r="F128" s="71">
        <f>'Startovní listina'!D128</f>
      </c>
      <c r="G128" s="71">
        <f>'Startovní listina'!E128</f>
      </c>
      <c r="H128" s="71">
        <f>'Startovní listina'!F128</f>
      </c>
      <c r="I128" s="76"/>
    </row>
    <row r="129" spans="1:9" ht="12.75">
      <c r="A129" s="69">
        <f>IF('Výsledková listina'!D129&lt;&gt;"",A128+1,"")</f>
      </c>
      <c r="B129" s="74"/>
      <c r="C129" s="70">
        <f>'Startovní listina'!G129</f>
      </c>
      <c r="D129" s="70">
        <f>'Startovní listina'!B129</f>
      </c>
      <c r="E129" s="71">
        <f>'Startovní listina'!C129</f>
      </c>
      <c r="F129" s="71">
        <f>'Startovní listina'!D129</f>
      </c>
      <c r="G129" s="71">
        <f>'Startovní listina'!E129</f>
      </c>
      <c r="H129" s="71">
        <f>'Startovní listina'!F129</f>
      </c>
      <c r="I129" s="76"/>
    </row>
    <row r="130" spans="1:9" ht="12.75">
      <c r="A130" s="69">
        <f>IF('Výsledková listina'!D130&lt;&gt;"",A129+1,"")</f>
      </c>
      <c r="B130" s="74"/>
      <c r="C130" s="70">
        <f>'Startovní listina'!G130</f>
      </c>
      <c r="D130" s="70">
        <f>'Startovní listina'!B130</f>
      </c>
      <c r="E130" s="71">
        <f>'Startovní listina'!C130</f>
      </c>
      <c r="F130" s="71">
        <f>'Startovní listina'!D130</f>
      </c>
      <c r="G130" s="71">
        <f>'Startovní listina'!E130</f>
      </c>
      <c r="H130" s="71">
        <f>'Startovní listina'!F130</f>
      </c>
      <c r="I130" s="76"/>
    </row>
    <row r="131" spans="1:9" ht="12.75">
      <c r="A131" s="69">
        <f>IF('Výsledková listina'!D131&lt;&gt;"",A130+1,"")</f>
      </c>
      <c r="B131" s="74"/>
      <c r="C131" s="70">
        <f>'Startovní listina'!G131</f>
      </c>
      <c r="D131" s="70">
        <f>'Startovní listina'!B131</f>
      </c>
      <c r="E131" s="71">
        <f>'Startovní listina'!C131</f>
      </c>
      <c r="F131" s="71">
        <f>'Startovní listina'!D131</f>
      </c>
      <c r="G131" s="71">
        <f>'Startovní listina'!E131</f>
      </c>
      <c r="H131" s="71">
        <f>'Startovní listina'!F131</f>
      </c>
      <c r="I131" s="76"/>
    </row>
    <row r="132" spans="1:9" ht="12.75">
      <c r="A132" s="69">
        <f>IF('Výsledková listina'!D132&lt;&gt;"",A131+1,"")</f>
      </c>
      <c r="B132" s="74"/>
      <c r="C132" s="70">
        <f>'Startovní listina'!G132</f>
      </c>
      <c r="D132" s="70">
        <f>'Startovní listina'!B132</f>
      </c>
      <c r="E132" s="71">
        <f>'Startovní listina'!C132</f>
      </c>
      <c r="F132" s="71">
        <f>'Startovní listina'!D132</f>
      </c>
      <c r="G132" s="71">
        <f>'Startovní listina'!E132</f>
      </c>
      <c r="H132" s="71">
        <f>'Startovní listina'!F132</f>
      </c>
      <c r="I132" s="76"/>
    </row>
    <row r="133" spans="1:9" ht="12.75">
      <c r="A133" s="69">
        <f>IF('Výsledková listina'!D133&lt;&gt;"",A132+1,"")</f>
      </c>
      <c r="B133" s="74"/>
      <c r="C133" s="70">
        <f>'Startovní listina'!G133</f>
      </c>
      <c r="D133" s="70">
        <f>'Startovní listina'!B133</f>
      </c>
      <c r="E133" s="71">
        <f>'Startovní listina'!C133</f>
      </c>
      <c r="F133" s="71">
        <f>'Startovní listina'!D133</f>
      </c>
      <c r="G133" s="71">
        <f>'Startovní listina'!E133</f>
      </c>
      <c r="H133" s="71">
        <f>'Startovní listina'!F133</f>
      </c>
      <c r="I133" s="76"/>
    </row>
    <row r="134" spans="1:9" ht="12.75">
      <c r="A134" s="69">
        <f>IF('Výsledková listina'!D134&lt;&gt;"",A133+1,"")</f>
      </c>
      <c r="B134" s="74"/>
      <c r="C134" s="70">
        <f>'Startovní listina'!G134</f>
      </c>
      <c r="D134" s="70">
        <f>'Startovní listina'!B134</f>
      </c>
      <c r="E134" s="71">
        <f>'Startovní listina'!C134</f>
      </c>
      <c r="F134" s="71">
        <f>'Startovní listina'!D134</f>
      </c>
      <c r="G134" s="71">
        <f>'Startovní listina'!E134</f>
      </c>
      <c r="H134" s="71">
        <f>'Startovní listina'!F134</f>
      </c>
      <c r="I134" s="76"/>
    </row>
    <row r="135" spans="1:9" ht="12.75">
      <c r="A135" s="69">
        <f>IF('Výsledková listina'!D135&lt;&gt;"",A134+1,"")</f>
      </c>
      <c r="B135" s="74"/>
      <c r="C135" s="70">
        <f>'Startovní listina'!G135</f>
      </c>
      <c r="D135" s="70">
        <f>'Startovní listina'!B135</f>
      </c>
      <c r="E135" s="71">
        <f>'Startovní listina'!C135</f>
      </c>
      <c r="F135" s="71">
        <f>'Startovní listina'!D135</f>
      </c>
      <c r="G135" s="71">
        <f>'Startovní listina'!E135</f>
      </c>
      <c r="H135" s="71">
        <f>'Startovní listina'!F135</f>
      </c>
      <c r="I135" s="76"/>
    </row>
    <row r="136" spans="1:9" ht="12.75">
      <c r="A136" s="69">
        <f>IF('Výsledková listina'!D136&lt;&gt;"",A135+1,"")</f>
      </c>
      <c r="B136" s="74"/>
      <c r="C136" s="70">
        <f>'Startovní listina'!G136</f>
      </c>
      <c r="D136" s="70">
        <f>'Startovní listina'!B136</f>
      </c>
      <c r="E136" s="71">
        <f>'Startovní listina'!C136</f>
      </c>
      <c r="F136" s="71">
        <f>'Startovní listina'!D136</f>
      </c>
      <c r="G136" s="71">
        <f>'Startovní listina'!E136</f>
      </c>
      <c r="H136" s="71">
        <f>'Startovní listina'!F136</f>
      </c>
      <c r="I136" s="76"/>
    </row>
    <row r="137" spans="1:9" ht="12.75">
      <c r="A137" s="69">
        <f>IF('Výsledková listina'!D137&lt;&gt;"",A136+1,"")</f>
      </c>
      <c r="B137" s="74"/>
      <c r="C137" s="70">
        <f>'Startovní listina'!G137</f>
      </c>
      <c r="D137" s="70">
        <f>'Startovní listina'!B137</f>
      </c>
      <c r="E137" s="71">
        <f>'Startovní listina'!C137</f>
      </c>
      <c r="F137" s="71">
        <f>'Startovní listina'!D137</f>
      </c>
      <c r="G137" s="71">
        <f>'Startovní listina'!E137</f>
      </c>
      <c r="H137" s="71">
        <f>'Startovní listina'!F137</f>
      </c>
      <c r="I137" s="76"/>
    </row>
    <row r="138" spans="1:9" ht="12.75">
      <c r="A138" s="69">
        <f>IF('Výsledková listina'!D138&lt;&gt;"",A137+1,"")</f>
      </c>
      <c r="B138" s="74"/>
      <c r="C138" s="70">
        <f>'Startovní listina'!G138</f>
      </c>
      <c r="D138" s="70">
        <f>'Startovní listina'!B138</f>
      </c>
      <c r="E138" s="71">
        <f>'Startovní listina'!C138</f>
      </c>
      <c r="F138" s="71">
        <f>'Startovní listina'!D138</f>
      </c>
      <c r="G138" s="71">
        <f>'Startovní listina'!E138</f>
      </c>
      <c r="H138" s="71">
        <f>'Startovní listina'!F138</f>
      </c>
      <c r="I138" s="76"/>
    </row>
    <row r="139" spans="1:9" ht="12.75">
      <c r="A139" s="69">
        <f>IF('Výsledková listina'!D139&lt;&gt;"",A138+1,"")</f>
      </c>
      <c r="B139" s="74"/>
      <c r="C139" s="70">
        <f>'Startovní listina'!G139</f>
      </c>
      <c r="D139" s="70">
        <f>'Startovní listina'!B139</f>
      </c>
      <c r="E139" s="71">
        <f>'Startovní listina'!C139</f>
      </c>
      <c r="F139" s="71">
        <f>'Startovní listina'!D139</f>
      </c>
      <c r="G139" s="71">
        <f>'Startovní listina'!E139</f>
      </c>
      <c r="H139" s="71">
        <f>'Startovní listina'!F139</f>
      </c>
      <c r="I139" s="76"/>
    </row>
    <row r="140" spans="1:9" ht="12.75">
      <c r="A140" s="69">
        <f>IF('Výsledková listina'!D140&lt;&gt;"",A139+1,"")</f>
      </c>
      <c r="B140" s="74"/>
      <c r="C140" s="70">
        <f>'Startovní listina'!G140</f>
      </c>
      <c r="D140" s="70">
        <f>'Startovní listina'!B140</f>
      </c>
      <c r="E140" s="71">
        <f>'Startovní listina'!C140</f>
      </c>
      <c r="F140" s="71">
        <f>'Startovní listina'!D140</f>
      </c>
      <c r="G140" s="71">
        <f>'Startovní listina'!E140</f>
      </c>
      <c r="H140" s="71">
        <f>'Startovní listina'!F140</f>
      </c>
      <c r="I140" s="76"/>
    </row>
    <row r="141" spans="1:41" s="64" customFormat="1" ht="13.5" thickBot="1">
      <c r="A141" s="69">
        <f>IF('Výsledková listina'!D141&lt;&gt;"",A140+1,"")</f>
      </c>
      <c r="B141" s="75"/>
      <c r="C141" s="72">
        <f>'Startovní listina'!G141</f>
      </c>
      <c r="D141" s="72">
        <f>'Startovní listina'!B141</f>
      </c>
      <c r="E141" s="73">
        <f>'Startovní listina'!C141</f>
      </c>
      <c r="F141" s="73">
        <f>'Startovní listina'!D141</f>
      </c>
      <c r="G141" s="73">
        <f>'Startovní listina'!E141</f>
      </c>
      <c r="H141" s="73">
        <f>'Startovní listina'!F141</f>
      </c>
      <c r="I141" s="77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</row>
    <row r="142" spans="3:9" s="41" customFormat="1" ht="12.75">
      <c r="C142" s="53"/>
      <c r="D142" s="52"/>
      <c r="E142" s="49"/>
      <c r="F142" s="49"/>
      <c r="G142" s="53"/>
      <c r="H142" s="53"/>
      <c r="I142" s="52"/>
    </row>
    <row r="143" spans="3:9" s="41" customFormat="1" ht="12.75">
      <c r="C143" s="53"/>
      <c r="D143" s="52"/>
      <c r="E143" s="49"/>
      <c r="F143" s="49"/>
      <c r="G143" s="53"/>
      <c r="H143" s="53"/>
      <c r="I143" s="52"/>
    </row>
    <row r="144" spans="3:9" s="41" customFormat="1" ht="12.75">
      <c r="C144" s="53"/>
      <c r="D144" s="52"/>
      <c r="E144" s="49"/>
      <c r="F144" s="49"/>
      <c r="G144" s="53"/>
      <c r="H144" s="53"/>
      <c r="I144" s="52"/>
    </row>
    <row r="145" spans="3:9" s="41" customFormat="1" ht="12.75">
      <c r="C145" s="53"/>
      <c r="D145" s="52"/>
      <c r="E145" s="49"/>
      <c r="F145" s="49"/>
      <c r="G145" s="53"/>
      <c r="H145" s="53"/>
      <c r="I145" s="52"/>
    </row>
    <row r="146" spans="3:9" s="41" customFormat="1" ht="13.5" thickBot="1">
      <c r="C146" s="53"/>
      <c r="D146" s="52"/>
      <c r="E146" s="49"/>
      <c r="F146" s="49"/>
      <c r="G146" s="53"/>
      <c r="H146" s="53"/>
      <c r="I146" s="52"/>
    </row>
    <row r="147" spans="3:9" s="41" customFormat="1" ht="12.75">
      <c r="C147" s="53"/>
      <c r="D147" s="159" t="s">
        <v>13</v>
      </c>
      <c r="E147" s="160"/>
      <c r="F147" s="160"/>
      <c r="G147" s="160"/>
      <c r="H147" s="161"/>
      <c r="I147" s="52"/>
    </row>
    <row r="148" spans="3:9" s="41" customFormat="1" ht="12.75">
      <c r="C148" s="53"/>
      <c r="D148" s="162"/>
      <c r="E148" s="163"/>
      <c r="F148" s="163"/>
      <c r="G148" s="163"/>
      <c r="H148" s="164"/>
      <c r="I148" s="52"/>
    </row>
    <row r="149" spans="3:9" s="41" customFormat="1" ht="12.75">
      <c r="C149" s="53"/>
      <c r="D149" s="162"/>
      <c r="E149" s="163"/>
      <c r="F149" s="163"/>
      <c r="G149" s="163"/>
      <c r="H149" s="164"/>
      <c r="I149" s="52"/>
    </row>
    <row r="150" spans="3:9" s="41" customFormat="1" ht="12.75">
      <c r="C150" s="53"/>
      <c r="D150" s="162"/>
      <c r="E150" s="163"/>
      <c r="F150" s="163"/>
      <c r="G150" s="163"/>
      <c r="H150" s="164"/>
      <c r="I150" s="52"/>
    </row>
    <row r="151" spans="3:9" s="41" customFormat="1" ht="12.75">
      <c r="C151" s="53"/>
      <c r="D151" s="162"/>
      <c r="E151" s="163"/>
      <c r="F151" s="163"/>
      <c r="G151" s="163"/>
      <c r="H151" s="164"/>
      <c r="I151" s="52"/>
    </row>
    <row r="152" spans="4:9" s="41" customFormat="1" ht="12.75">
      <c r="D152" s="162"/>
      <c r="E152" s="163"/>
      <c r="F152" s="163"/>
      <c r="G152" s="163"/>
      <c r="H152" s="164"/>
      <c r="I152" s="54"/>
    </row>
    <row r="153" spans="4:9" s="41" customFormat="1" ht="13.5" thickBot="1">
      <c r="D153" s="165"/>
      <c r="E153" s="166"/>
      <c r="F153" s="166"/>
      <c r="G153" s="166"/>
      <c r="H153" s="167"/>
      <c r="I153" s="54"/>
    </row>
    <row r="154" spans="7:9" s="41" customFormat="1" ht="12.75">
      <c r="G154" s="54"/>
      <c r="I154" s="54"/>
    </row>
    <row r="155" spans="7:9" s="41" customFormat="1" ht="12.75">
      <c r="G155" s="54"/>
      <c r="I155" s="54"/>
    </row>
    <row r="156" spans="7:9" s="41" customFormat="1" ht="12.75">
      <c r="G156" s="54"/>
      <c r="I156" s="54"/>
    </row>
    <row r="157" spans="7:9" s="41" customFormat="1" ht="12.75">
      <c r="G157" s="54"/>
      <c r="I157" s="54"/>
    </row>
    <row r="158" spans="7:9" s="41" customFormat="1" ht="12.75">
      <c r="G158" s="54"/>
      <c r="I158" s="54"/>
    </row>
    <row r="159" spans="7:9" s="41" customFormat="1" ht="12.75">
      <c r="G159" s="54"/>
      <c r="I159" s="54"/>
    </row>
    <row r="160" spans="7:9" s="41" customFormat="1" ht="12.75">
      <c r="G160" s="54"/>
      <c r="I160" s="54"/>
    </row>
    <row r="161" spans="7:9" s="41" customFormat="1" ht="12.75">
      <c r="G161" s="54"/>
      <c r="I161" s="54"/>
    </row>
    <row r="162" spans="7:9" s="41" customFormat="1" ht="12.75">
      <c r="G162" s="54"/>
      <c r="I162" s="54"/>
    </row>
    <row r="163" spans="7:9" s="41" customFormat="1" ht="12.75">
      <c r="G163" s="54"/>
      <c r="I163" s="54"/>
    </row>
    <row r="164" spans="7:9" s="41" customFormat="1" ht="12.75">
      <c r="G164" s="54"/>
      <c r="I164" s="54"/>
    </row>
    <row r="165" spans="7:9" s="41" customFormat="1" ht="12.75">
      <c r="G165" s="54"/>
      <c r="I165" s="54"/>
    </row>
    <row r="166" spans="7:9" s="41" customFormat="1" ht="12.75">
      <c r="G166" s="54"/>
      <c r="I166" s="54"/>
    </row>
    <row r="167" spans="7:9" s="41" customFormat="1" ht="12.75">
      <c r="G167" s="54"/>
      <c r="I167" s="54"/>
    </row>
    <row r="168" spans="7:9" s="41" customFormat="1" ht="12.75">
      <c r="G168" s="54"/>
      <c r="I168" s="54"/>
    </row>
    <row r="169" spans="7:9" s="41" customFormat="1" ht="12.75">
      <c r="G169" s="54"/>
      <c r="I169" s="54"/>
    </row>
    <row r="170" spans="7:9" s="41" customFormat="1" ht="12.75">
      <c r="G170" s="54"/>
      <c r="I170" s="54"/>
    </row>
    <row r="171" spans="7:9" s="41" customFormat="1" ht="12.75">
      <c r="G171" s="54"/>
      <c r="I171" s="54"/>
    </row>
    <row r="172" spans="7:9" s="41" customFormat="1" ht="12.75">
      <c r="G172" s="54"/>
      <c r="I172" s="54"/>
    </row>
    <row r="173" spans="7:9" s="41" customFormat="1" ht="12.75">
      <c r="G173" s="54"/>
      <c r="I173" s="54"/>
    </row>
    <row r="174" spans="7:9" s="41" customFormat="1" ht="12.75">
      <c r="G174" s="54"/>
      <c r="I174" s="54"/>
    </row>
    <row r="175" spans="7:9" s="41" customFormat="1" ht="12.75">
      <c r="G175" s="54"/>
      <c r="I175" s="54"/>
    </row>
    <row r="176" spans="7:9" s="41" customFormat="1" ht="12.75">
      <c r="G176" s="54"/>
      <c r="I176" s="54"/>
    </row>
    <row r="177" spans="7:9" s="41" customFormat="1" ht="12.75">
      <c r="G177" s="54"/>
      <c r="I177" s="54"/>
    </row>
    <row r="178" spans="7:9" s="41" customFormat="1" ht="12.75">
      <c r="G178" s="54"/>
      <c r="I178" s="54"/>
    </row>
    <row r="179" spans="7:9" s="41" customFormat="1" ht="12.75">
      <c r="G179" s="54"/>
      <c r="I179" s="54"/>
    </row>
    <row r="180" spans="7:9" s="41" customFormat="1" ht="12.75">
      <c r="G180" s="54"/>
      <c r="I180" s="54"/>
    </row>
    <row r="181" spans="7:9" s="41" customFormat="1" ht="12.75">
      <c r="G181" s="54"/>
      <c r="I181" s="54"/>
    </row>
    <row r="182" spans="7:9" s="41" customFormat="1" ht="12.75">
      <c r="G182" s="54"/>
      <c r="I182" s="54"/>
    </row>
    <row r="183" spans="7:9" s="41" customFormat="1" ht="12.75">
      <c r="G183" s="54"/>
      <c r="I183" s="54"/>
    </row>
    <row r="184" spans="7:9" s="41" customFormat="1" ht="12.75">
      <c r="G184" s="54"/>
      <c r="I184" s="54"/>
    </row>
    <row r="185" spans="7:9" s="41" customFormat="1" ht="12.75">
      <c r="G185" s="54"/>
      <c r="I185" s="54"/>
    </row>
    <row r="186" spans="7:9" s="41" customFormat="1" ht="12.75">
      <c r="G186" s="54"/>
      <c r="I186" s="54"/>
    </row>
    <row r="187" spans="7:9" s="41" customFormat="1" ht="12.75">
      <c r="G187" s="54"/>
      <c r="I187" s="54"/>
    </row>
    <row r="188" spans="7:9" s="41" customFormat="1" ht="12.75">
      <c r="G188" s="54"/>
      <c r="I188" s="54"/>
    </row>
    <row r="189" spans="7:9" s="41" customFormat="1" ht="12.75">
      <c r="G189" s="54"/>
      <c r="I189" s="54"/>
    </row>
    <row r="190" spans="7:9" s="41" customFormat="1" ht="12.75">
      <c r="G190" s="54"/>
      <c r="I190" s="54"/>
    </row>
    <row r="191" spans="7:9" s="41" customFormat="1" ht="12.75">
      <c r="G191" s="54"/>
      <c r="I191" s="54"/>
    </row>
    <row r="192" spans="7:9" s="41" customFormat="1" ht="12.75">
      <c r="G192" s="54"/>
      <c r="I192" s="54"/>
    </row>
    <row r="193" spans="7:9" s="41" customFormat="1" ht="12.75">
      <c r="G193" s="54"/>
      <c r="I193" s="54"/>
    </row>
    <row r="194" spans="7:9" s="41" customFormat="1" ht="12.75">
      <c r="G194" s="54"/>
      <c r="I194" s="54"/>
    </row>
    <row r="195" spans="7:9" s="41" customFormat="1" ht="12.75">
      <c r="G195" s="54"/>
      <c r="I195" s="54"/>
    </row>
    <row r="196" spans="7:9" s="41" customFormat="1" ht="12.75">
      <c r="G196" s="54"/>
      <c r="I196" s="54"/>
    </row>
    <row r="197" spans="7:9" s="41" customFormat="1" ht="12.75">
      <c r="G197" s="54"/>
      <c r="I197" s="54"/>
    </row>
    <row r="198" spans="7:9" s="41" customFormat="1" ht="12.75">
      <c r="G198" s="54"/>
      <c r="I198" s="54"/>
    </row>
    <row r="199" spans="7:9" s="41" customFormat="1" ht="12.75">
      <c r="G199" s="54"/>
      <c r="I199" s="54"/>
    </row>
    <row r="200" spans="7:9" s="41" customFormat="1" ht="12.75">
      <c r="G200" s="54"/>
      <c r="I200" s="54"/>
    </row>
    <row r="201" spans="7:9" s="41" customFormat="1" ht="12.75">
      <c r="G201" s="54"/>
      <c r="I201" s="54"/>
    </row>
    <row r="202" spans="7:9" s="41" customFormat="1" ht="12.75">
      <c r="G202" s="54"/>
      <c r="I202" s="54"/>
    </row>
    <row r="203" spans="7:9" s="41" customFormat="1" ht="12.75">
      <c r="G203" s="54"/>
      <c r="I203" s="54"/>
    </row>
    <row r="204" spans="7:9" s="41" customFormat="1" ht="12.75">
      <c r="G204" s="54"/>
      <c r="I204" s="54"/>
    </row>
    <row r="205" spans="7:9" s="41" customFormat="1" ht="12.75">
      <c r="G205" s="54"/>
      <c r="I205" s="54"/>
    </row>
    <row r="206" spans="7:9" s="41" customFormat="1" ht="12.75">
      <c r="G206" s="54"/>
      <c r="I206" s="54"/>
    </row>
    <row r="207" spans="7:9" s="41" customFormat="1" ht="12.75">
      <c r="G207" s="54"/>
      <c r="I207" s="54"/>
    </row>
    <row r="208" spans="7:9" s="41" customFormat="1" ht="12.75">
      <c r="G208" s="54"/>
      <c r="I208" s="54"/>
    </row>
    <row r="209" spans="7:9" s="41" customFormat="1" ht="12.75">
      <c r="G209" s="54"/>
      <c r="I209" s="54"/>
    </row>
    <row r="210" spans="7:9" s="41" customFormat="1" ht="12.75">
      <c r="G210" s="54"/>
      <c r="I210" s="54"/>
    </row>
    <row r="211" spans="7:9" s="41" customFormat="1" ht="12.75">
      <c r="G211" s="54"/>
      <c r="I211" s="54"/>
    </row>
    <row r="212" spans="7:9" s="41" customFormat="1" ht="12.75">
      <c r="G212" s="54"/>
      <c r="I212" s="54"/>
    </row>
    <row r="213" spans="7:9" s="41" customFormat="1" ht="12.75">
      <c r="G213" s="54"/>
      <c r="I213" s="54"/>
    </row>
    <row r="214" spans="7:9" s="41" customFormat="1" ht="12.75">
      <c r="G214" s="54"/>
      <c r="I214" s="54"/>
    </row>
    <row r="215" spans="7:9" s="41" customFormat="1" ht="12.75">
      <c r="G215" s="54"/>
      <c r="I215" s="54"/>
    </row>
    <row r="216" spans="7:9" s="41" customFormat="1" ht="12.75">
      <c r="G216" s="54"/>
      <c r="I216" s="54"/>
    </row>
    <row r="217" spans="7:9" s="41" customFormat="1" ht="12.75">
      <c r="G217" s="54"/>
      <c r="I217" s="54"/>
    </row>
    <row r="218" spans="7:9" s="41" customFormat="1" ht="12.75">
      <c r="G218" s="54"/>
      <c r="I218" s="54"/>
    </row>
    <row r="219" spans="7:9" s="41" customFormat="1" ht="12.75">
      <c r="G219" s="54"/>
      <c r="I219" s="54"/>
    </row>
    <row r="220" spans="7:9" s="41" customFormat="1" ht="12.75">
      <c r="G220" s="54"/>
      <c r="I220" s="54"/>
    </row>
    <row r="221" spans="7:9" s="41" customFormat="1" ht="12.75">
      <c r="G221" s="54"/>
      <c r="I221" s="54"/>
    </row>
    <row r="222" spans="7:9" s="41" customFormat="1" ht="12.75">
      <c r="G222" s="54"/>
      <c r="I222" s="54"/>
    </row>
    <row r="223" spans="7:9" s="41" customFormat="1" ht="12.75">
      <c r="G223" s="54"/>
      <c r="I223" s="54"/>
    </row>
    <row r="224" spans="7:9" s="41" customFormat="1" ht="12.75">
      <c r="G224" s="54"/>
      <c r="I224" s="54"/>
    </row>
  </sheetData>
  <sheetProtection sheet="1" objects="1" scenarios="1" selectLockedCells="1" selectUnlockedCells="1"/>
  <mergeCells count="5">
    <mergeCell ref="A1:I1"/>
    <mergeCell ref="A3:I3"/>
    <mergeCell ref="D147:H153"/>
    <mergeCell ref="A2:I2"/>
    <mergeCell ref="K2:O14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K164"/>
  <sheetViews>
    <sheetView zoomScale="160" zoomScaleNormal="160" zoomScalePageLayoutView="0" workbookViewId="0" topLeftCell="A1">
      <selection activeCell="K8" sqref="K8"/>
    </sheetView>
  </sheetViews>
  <sheetFormatPr defaultColWidth="9.140625" defaultRowHeight="12.75"/>
  <cols>
    <col min="1" max="1" width="3.00390625" style="12" bestFit="1" customWidth="1"/>
    <col min="2" max="2" width="13.28125" style="12" customWidth="1"/>
    <col min="3" max="3" width="10.00390625" style="12" bestFit="1" customWidth="1"/>
    <col min="4" max="4" width="9.140625" style="12" customWidth="1"/>
    <col min="5" max="5" width="27.28125" style="12" bestFit="1" customWidth="1"/>
    <col min="6" max="6" width="9.140625" style="12" customWidth="1"/>
    <col min="7" max="7" width="12.28125" style="12" bestFit="1" customWidth="1"/>
    <col min="8" max="8" width="10.28125" style="10" customWidth="1"/>
    <col min="9" max="16384" width="9.140625" style="12" customWidth="1"/>
  </cols>
  <sheetData>
    <row r="1" spans="1:8" ht="59.25" customHeight="1">
      <c r="A1" s="180" t="str">
        <f>"Běh přes přehradu "&amp;'Startovní listina'!A2</f>
        <v>Běh přes přehradu 10. ročník</v>
      </c>
      <c r="B1" s="181"/>
      <c r="C1" s="181"/>
      <c r="D1" s="181"/>
      <c r="E1" s="181"/>
      <c r="F1" s="181"/>
      <c r="G1" s="181"/>
      <c r="H1" s="182"/>
    </row>
    <row r="2" spans="1:8" ht="20.25" customHeight="1" thickBot="1">
      <c r="A2" s="183">
        <v>41790</v>
      </c>
      <c r="B2" s="184"/>
      <c r="C2" s="184"/>
      <c r="D2" s="184"/>
      <c r="E2" s="184"/>
      <c r="F2" s="184"/>
      <c r="G2" s="184"/>
      <c r="H2" s="185"/>
    </row>
    <row r="3" spans="1:8" ht="26.25" thickBot="1">
      <c r="A3" s="13"/>
      <c r="B3" s="2" t="s">
        <v>6</v>
      </c>
      <c r="C3" s="2" t="s">
        <v>0</v>
      </c>
      <c r="D3" s="2" t="s">
        <v>1</v>
      </c>
      <c r="E3" s="2" t="s">
        <v>4</v>
      </c>
      <c r="F3" s="14" t="s">
        <v>7</v>
      </c>
      <c r="G3" s="2" t="s">
        <v>8</v>
      </c>
      <c r="H3" s="11" t="s">
        <v>2</v>
      </c>
    </row>
    <row r="4" spans="1:8" ht="12.75">
      <c r="A4" s="99">
        <v>1</v>
      </c>
      <c r="B4" s="91" t="s">
        <v>215</v>
      </c>
      <c r="C4" s="91" t="s">
        <v>32</v>
      </c>
      <c r="D4" s="92">
        <v>1999</v>
      </c>
      <c r="E4" s="101" t="s">
        <v>120</v>
      </c>
      <c r="F4" s="93">
        <v>112</v>
      </c>
      <c r="G4" s="102">
        <v>0.01289351851851852</v>
      </c>
      <c r="H4" s="35" t="str">
        <f aca="true" t="shared" si="0" ref="H4:H10">IF(LEN(B4)=0," ",IF(MID(B4,LEN(B4),1)="á","Ž","M"))</f>
        <v>M</v>
      </c>
    </row>
    <row r="5" spans="1:8" ht="12.75">
      <c r="A5" s="99">
        <v>2</v>
      </c>
      <c r="B5" s="91" t="s">
        <v>215</v>
      </c>
      <c r="C5" s="91" t="s">
        <v>77</v>
      </c>
      <c r="D5" s="92">
        <v>2003</v>
      </c>
      <c r="E5" s="101" t="s">
        <v>120</v>
      </c>
      <c r="F5" s="93">
        <v>109</v>
      </c>
      <c r="G5" s="102">
        <v>0.014432870370370372</v>
      </c>
      <c r="H5" s="35" t="str">
        <f t="shared" si="0"/>
        <v>M</v>
      </c>
    </row>
    <row r="6" spans="1:8" ht="12.75">
      <c r="A6" s="99">
        <v>3</v>
      </c>
      <c r="B6" s="91" t="s">
        <v>251</v>
      </c>
      <c r="C6" s="91" t="s">
        <v>45</v>
      </c>
      <c r="D6" s="92">
        <v>2002</v>
      </c>
      <c r="E6" s="101" t="s">
        <v>211</v>
      </c>
      <c r="F6" s="93">
        <v>107</v>
      </c>
      <c r="G6" s="102">
        <v>0.014837962962962963</v>
      </c>
      <c r="H6" s="35" t="str">
        <f t="shared" si="0"/>
        <v>M</v>
      </c>
    </row>
    <row r="7" spans="1:8" ht="12.75">
      <c r="A7" s="99">
        <v>4</v>
      </c>
      <c r="B7" s="91" t="s">
        <v>191</v>
      </c>
      <c r="C7" s="91" t="s">
        <v>114</v>
      </c>
      <c r="D7" s="92">
        <v>2002</v>
      </c>
      <c r="E7" s="101" t="s">
        <v>192</v>
      </c>
      <c r="F7" s="93">
        <v>108</v>
      </c>
      <c r="G7" s="102">
        <v>0.015324074074074073</v>
      </c>
      <c r="H7" s="35" t="str">
        <f t="shared" si="0"/>
        <v>M</v>
      </c>
    </row>
    <row r="8" spans="1:11" ht="12.75">
      <c r="A8" s="99">
        <v>5</v>
      </c>
      <c r="B8" s="91" t="s">
        <v>92</v>
      </c>
      <c r="C8" s="91" t="s">
        <v>196</v>
      </c>
      <c r="D8" s="92">
        <v>2002</v>
      </c>
      <c r="E8" s="101" t="s">
        <v>93</v>
      </c>
      <c r="F8" s="93">
        <v>111</v>
      </c>
      <c r="G8" s="102">
        <v>0.015474537037037038</v>
      </c>
      <c r="H8" s="35" t="str">
        <f t="shared" si="0"/>
        <v>M</v>
      </c>
      <c r="K8" s="12" t="s">
        <v>12</v>
      </c>
    </row>
    <row r="9" spans="1:8" ht="12.75">
      <c r="A9" s="99">
        <v>6</v>
      </c>
      <c r="B9" s="91" t="s">
        <v>194</v>
      </c>
      <c r="C9" s="91" t="s">
        <v>60</v>
      </c>
      <c r="D9" s="92">
        <v>1991</v>
      </c>
      <c r="E9" s="101" t="s">
        <v>192</v>
      </c>
      <c r="F9" s="93">
        <v>104</v>
      </c>
      <c r="G9" s="102">
        <v>0.017708333333333333</v>
      </c>
      <c r="H9" s="35" t="str">
        <f t="shared" si="0"/>
        <v>M</v>
      </c>
    </row>
    <row r="10" spans="1:8" ht="12.75">
      <c r="A10" s="99">
        <v>7</v>
      </c>
      <c r="B10" s="91" t="s">
        <v>195</v>
      </c>
      <c r="C10" s="91" t="s">
        <v>196</v>
      </c>
      <c r="D10" s="92">
        <v>2003</v>
      </c>
      <c r="E10" s="101" t="s">
        <v>197</v>
      </c>
      <c r="F10" s="93">
        <v>110</v>
      </c>
      <c r="G10" s="102">
        <v>0.017962962962962962</v>
      </c>
      <c r="H10" s="35" t="str">
        <f t="shared" si="0"/>
        <v>M</v>
      </c>
    </row>
    <row r="11" spans="1:8" ht="12.75">
      <c r="A11" s="99"/>
      <c r="B11" s="91"/>
      <c r="C11" s="91"/>
      <c r="D11" s="92"/>
      <c r="E11" s="101"/>
      <c r="F11" s="93"/>
      <c r="G11" s="102"/>
      <c r="H11" s="35"/>
    </row>
    <row r="12" spans="1:8" ht="12.75">
      <c r="A12" s="99">
        <v>1</v>
      </c>
      <c r="B12" s="91" t="s">
        <v>252</v>
      </c>
      <c r="C12" s="91" t="s">
        <v>38</v>
      </c>
      <c r="D12" s="92">
        <v>1999</v>
      </c>
      <c r="E12" s="101" t="s">
        <v>146</v>
      </c>
      <c r="F12" s="93">
        <v>106</v>
      </c>
      <c r="G12" s="102">
        <v>0.02096064814814815</v>
      </c>
      <c r="H12" s="35" t="str">
        <f aca="true" t="shared" si="1" ref="H12:H20">IF(LEN(B12)=0," ",IF(MID(B12,LEN(B12),1)="á","Ž","M"))</f>
        <v>Ž</v>
      </c>
    </row>
    <row r="13" spans="1:8" ht="12.75">
      <c r="A13" s="99">
        <v>2</v>
      </c>
      <c r="B13" s="91" t="s">
        <v>252</v>
      </c>
      <c r="C13" s="91" t="s">
        <v>253</v>
      </c>
      <c r="D13" s="92">
        <v>1967</v>
      </c>
      <c r="E13" s="93" t="s">
        <v>146</v>
      </c>
      <c r="F13" s="93">
        <v>105</v>
      </c>
      <c r="G13" s="102">
        <v>0.020972222222222222</v>
      </c>
      <c r="H13" s="35" t="str">
        <f t="shared" si="1"/>
        <v>Ž</v>
      </c>
    </row>
    <row r="14" spans="1:8" ht="12.75">
      <c r="A14" s="99"/>
      <c r="B14" s="91"/>
      <c r="C14" s="91"/>
      <c r="D14" s="92"/>
      <c r="E14" s="93"/>
      <c r="F14" s="93"/>
      <c r="G14" s="102"/>
      <c r="H14" s="35" t="str">
        <f t="shared" si="1"/>
        <v> </v>
      </c>
    </row>
    <row r="15" spans="1:8" ht="12.75">
      <c r="A15" s="99"/>
      <c r="B15" s="91"/>
      <c r="C15" s="91"/>
      <c r="D15" s="92"/>
      <c r="E15" s="93"/>
      <c r="F15" s="93"/>
      <c r="G15" s="102"/>
      <c r="H15" s="35" t="str">
        <f t="shared" si="1"/>
        <v> </v>
      </c>
    </row>
    <row r="16" spans="1:8" ht="12.75">
      <c r="A16" s="99"/>
      <c r="B16" s="91"/>
      <c r="C16" s="91"/>
      <c r="D16" s="92"/>
      <c r="E16" s="101"/>
      <c r="F16" s="93"/>
      <c r="G16" s="102"/>
      <c r="H16" s="35" t="str">
        <f t="shared" si="1"/>
        <v> </v>
      </c>
    </row>
    <row r="17" spans="1:8" ht="12.75">
      <c r="A17" s="99"/>
      <c r="B17" s="91"/>
      <c r="C17" s="91"/>
      <c r="D17" s="92"/>
      <c r="E17" s="101"/>
      <c r="F17" s="93"/>
      <c r="G17" s="102"/>
      <c r="H17" s="35" t="str">
        <f t="shared" si="1"/>
        <v> </v>
      </c>
    </row>
    <row r="18" spans="1:8" ht="12.75">
      <c r="A18" s="99"/>
      <c r="B18" s="91"/>
      <c r="C18" s="91"/>
      <c r="D18" s="92"/>
      <c r="E18" s="101"/>
      <c r="F18" s="93"/>
      <c r="G18" s="102"/>
      <c r="H18" s="35" t="str">
        <f t="shared" si="1"/>
        <v> </v>
      </c>
    </row>
    <row r="19" spans="1:8" ht="12.75">
      <c r="A19" s="99"/>
      <c r="B19" s="91"/>
      <c r="C19" s="91"/>
      <c r="D19" s="92"/>
      <c r="E19" s="93"/>
      <c r="F19" s="93"/>
      <c r="G19" s="94"/>
      <c r="H19" s="35" t="str">
        <f t="shared" si="1"/>
        <v> </v>
      </c>
    </row>
    <row r="20" spans="1:8" ht="12.75">
      <c r="A20" s="99"/>
      <c r="B20" s="91"/>
      <c r="C20" s="91"/>
      <c r="D20" s="92"/>
      <c r="E20" s="93"/>
      <c r="F20" s="93"/>
      <c r="G20" s="94"/>
      <c r="H20" s="35" t="str">
        <f t="shared" si="1"/>
        <v> </v>
      </c>
    </row>
    <row r="21" spans="1:8" ht="12.75">
      <c r="A21" s="99"/>
      <c r="B21" s="91"/>
      <c r="C21" s="91"/>
      <c r="D21" s="92"/>
      <c r="E21" s="93"/>
      <c r="F21" s="93"/>
      <c r="G21" s="94"/>
      <c r="H21" s="35" t="str">
        <f aca="true" t="shared" si="2" ref="H21:H53">IF(LEN(B21)=0," ",IF(MID(B21,LEN(B21),1)="á","Ž","M"))</f>
        <v> </v>
      </c>
    </row>
    <row r="22" spans="1:8" ht="12.75">
      <c r="A22" s="99"/>
      <c r="B22" s="91"/>
      <c r="C22" s="91"/>
      <c r="D22" s="92"/>
      <c r="E22" s="93"/>
      <c r="F22" s="93"/>
      <c r="G22" s="94"/>
      <c r="H22" s="35" t="str">
        <f t="shared" si="2"/>
        <v> </v>
      </c>
    </row>
    <row r="23" spans="1:8" ht="12.75">
      <c r="A23" s="99"/>
      <c r="B23" s="91"/>
      <c r="C23" s="91"/>
      <c r="D23" s="92"/>
      <c r="E23" s="93"/>
      <c r="F23" s="93"/>
      <c r="G23" s="94"/>
      <c r="H23" s="35" t="str">
        <f t="shared" si="2"/>
        <v> </v>
      </c>
    </row>
    <row r="24" spans="1:8" ht="12.75">
      <c r="A24" s="99"/>
      <c r="B24" s="91"/>
      <c r="C24" s="91"/>
      <c r="D24" s="92"/>
      <c r="E24" s="93"/>
      <c r="F24" s="93"/>
      <c r="G24" s="94"/>
      <c r="H24" s="35" t="str">
        <f t="shared" si="2"/>
        <v> </v>
      </c>
    </row>
    <row r="25" spans="1:8" ht="12.75">
      <c r="A25" s="99"/>
      <c r="B25" s="91"/>
      <c r="C25" s="91"/>
      <c r="D25" s="92"/>
      <c r="E25" s="93"/>
      <c r="F25" s="93"/>
      <c r="G25" s="94"/>
      <c r="H25" s="35" t="str">
        <f t="shared" si="2"/>
        <v> </v>
      </c>
    </row>
    <row r="26" spans="1:8" ht="12.75">
      <c r="A26" s="99"/>
      <c r="B26" s="91"/>
      <c r="C26" s="91"/>
      <c r="D26" s="92"/>
      <c r="E26" s="93"/>
      <c r="F26" s="93"/>
      <c r="G26" s="94"/>
      <c r="H26" s="35" t="str">
        <f t="shared" si="2"/>
        <v> </v>
      </c>
    </row>
    <row r="27" spans="1:8" ht="12.75">
      <c r="A27" s="99"/>
      <c r="B27" s="91"/>
      <c r="C27" s="91"/>
      <c r="D27" s="92"/>
      <c r="E27" s="93"/>
      <c r="F27" s="93"/>
      <c r="G27" s="94"/>
      <c r="H27" s="35" t="str">
        <f t="shared" si="2"/>
        <v> </v>
      </c>
    </row>
    <row r="28" spans="1:8" ht="12.75">
      <c r="A28" s="99"/>
      <c r="B28" s="91"/>
      <c r="C28" s="91"/>
      <c r="D28" s="92"/>
      <c r="E28" s="93"/>
      <c r="F28" s="93"/>
      <c r="G28" s="94"/>
      <c r="H28" s="35" t="str">
        <f t="shared" si="2"/>
        <v> </v>
      </c>
    </row>
    <row r="29" spans="1:8" ht="12.75">
      <c r="A29" s="99"/>
      <c r="B29" s="91"/>
      <c r="C29" s="91"/>
      <c r="D29" s="92"/>
      <c r="E29" s="93"/>
      <c r="F29" s="93"/>
      <c r="G29" s="94"/>
      <c r="H29" s="35" t="str">
        <f t="shared" si="2"/>
        <v> </v>
      </c>
    </row>
    <row r="30" spans="1:8" ht="12.75">
      <c r="A30" s="99"/>
      <c r="B30" s="91"/>
      <c r="C30" s="91"/>
      <c r="D30" s="92"/>
      <c r="E30" s="93"/>
      <c r="F30" s="93"/>
      <c r="G30" s="94"/>
      <c r="H30" s="35" t="str">
        <f t="shared" si="2"/>
        <v> </v>
      </c>
    </row>
    <row r="31" spans="1:8" ht="12.75">
      <c r="A31" s="99"/>
      <c r="B31" s="91"/>
      <c r="C31" s="91"/>
      <c r="D31" s="92"/>
      <c r="E31" s="93"/>
      <c r="F31" s="93"/>
      <c r="G31" s="94"/>
      <c r="H31" s="35" t="str">
        <f t="shared" si="2"/>
        <v> </v>
      </c>
    </row>
    <row r="32" spans="1:8" ht="12.75">
      <c r="A32" s="99"/>
      <c r="B32" s="91"/>
      <c r="C32" s="91"/>
      <c r="D32" s="92"/>
      <c r="E32" s="93"/>
      <c r="F32" s="93"/>
      <c r="G32" s="94"/>
      <c r="H32" s="35" t="str">
        <f t="shared" si="2"/>
        <v> </v>
      </c>
    </row>
    <row r="33" spans="1:8" ht="12.75">
      <c r="A33" s="99"/>
      <c r="B33" s="91"/>
      <c r="C33" s="91"/>
      <c r="D33" s="92"/>
      <c r="E33" s="93"/>
      <c r="F33" s="93"/>
      <c r="G33" s="94"/>
      <c r="H33" s="35" t="str">
        <f t="shared" si="2"/>
        <v> </v>
      </c>
    </row>
    <row r="34" spans="1:8" ht="12.75">
      <c r="A34" s="99"/>
      <c r="B34" s="91"/>
      <c r="C34" s="91"/>
      <c r="D34" s="92"/>
      <c r="E34" s="93"/>
      <c r="F34" s="93"/>
      <c r="G34" s="94"/>
      <c r="H34" s="35" t="str">
        <f t="shared" si="2"/>
        <v> </v>
      </c>
    </row>
    <row r="35" spans="1:8" ht="12.75">
      <c r="A35" s="99"/>
      <c r="B35" s="91"/>
      <c r="C35" s="91"/>
      <c r="D35" s="92"/>
      <c r="E35" s="93"/>
      <c r="F35" s="93"/>
      <c r="G35" s="94"/>
      <c r="H35" s="35" t="str">
        <f t="shared" si="2"/>
        <v> </v>
      </c>
    </row>
    <row r="36" spans="1:8" ht="12.75">
      <c r="A36" s="99"/>
      <c r="B36" s="91"/>
      <c r="C36" s="91"/>
      <c r="D36" s="92"/>
      <c r="E36" s="93"/>
      <c r="F36" s="93"/>
      <c r="G36" s="94"/>
      <c r="H36" s="35" t="str">
        <f t="shared" si="2"/>
        <v> </v>
      </c>
    </row>
    <row r="37" spans="1:8" ht="12.75">
      <c r="A37" s="99"/>
      <c r="B37" s="91"/>
      <c r="C37" s="91"/>
      <c r="D37" s="92"/>
      <c r="E37" s="93"/>
      <c r="F37" s="93"/>
      <c r="G37" s="94"/>
      <c r="H37" s="35" t="str">
        <f t="shared" si="2"/>
        <v> </v>
      </c>
    </row>
    <row r="38" spans="1:8" ht="12.75">
      <c r="A38" s="99"/>
      <c r="B38" s="91"/>
      <c r="C38" s="91"/>
      <c r="D38" s="92"/>
      <c r="E38" s="93"/>
      <c r="F38" s="93"/>
      <c r="G38" s="94"/>
      <c r="H38" s="35" t="str">
        <f t="shared" si="2"/>
        <v> </v>
      </c>
    </row>
    <row r="39" spans="1:8" ht="12.75">
      <c r="A39" s="99"/>
      <c r="B39" s="91"/>
      <c r="C39" s="91"/>
      <c r="D39" s="92"/>
      <c r="E39" s="93"/>
      <c r="F39" s="93"/>
      <c r="G39" s="94"/>
      <c r="H39" s="35" t="str">
        <f t="shared" si="2"/>
        <v> </v>
      </c>
    </row>
    <row r="40" spans="1:8" ht="12.75">
      <c r="A40" s="99"/>
      <c r="B40" s="91"/>
      <c r="C40" s="91"/>
      <c r="D40" s="92"/>
      <c r="E40" s="93"/>
      <c r="F40" s="93"/>
      <c r="G40" s="94"/>
      <c r="H40" s="35" t="str">
        <f t="shared" si="2"/>
        <v> </v>
      </c>
    </row>
    <row r="41" spans="1:8" ht="12.75">
      <c r="A41" s="99"/>
      <c r="B41" s="91"/>
      <c r="C41" s="91"/>
      <c r="D41" s="92"/>
      <c r="E41" s="93"/>
      <c r="F41" s="93"/>
      <c r="G41" s="94"/>
      <c r="H41" s="35" t="str">
        <f t="shared" si="2"/>
        <v> </v>
      </c>
    </row>
    <row r="42" spans="1:8" ht="12.75">
      <c r="A42" s="99"/>
      <c r="B42" s="91"/>
      <c r="C42" s="91"/>
      <c r="D42" s="92"/>
      <c r="E42" s="93"/>
      <c r="F42" s="93"/>
      <c r="G42" s="94"/>
      <c r="H42" s="35" t="str">
        <f t="shared" si="2"/>
        <v> </v>
      </c>
    </row>
    <row r="43" spans="1:8" ht="12.75">
      <c r="A43" s="99"/>
      <c r="B43" s="91"/>
      <c r="C43" s="91"/>
      <c r="D43" s="92"/>
      <c r="E43" s="93"/>
      <c r="F43" s="93"/>
      <c r="G43" s="94"/>
      <c r="H43" s="35" t="str">
        <f t="shared" si="2"/>
        <v> </v>
      </c>
    </row>
    <row r="44" spans="1:8" ht="12.75">
      <c r="A44" s="99"/>
      <c r="B44" s="91"/>
      <c r="C44" s="91"/>
      <c r="D44" s="92"/>
      <c r="E44" s="93"/>
      <c r="F44" s="93"/>
      <c r="G44" s="94"/>
      <c r="H44" s="35" t="str">
        <f t="shared" si="2"/>
        <v> </v>
      </c>
    </row>
    <row r="45" spans="1:8" ht="12.75">
      <c r="A45" s="99"/>
      <c r="B45" s="91"/>
      <c r="C45" s="91"/>
      <c r="D45" s="92"/>
      <c r="E45" s="93"/>
      <c r="F45" s="93"/>
      <c r="G45" s="94"/>
      <c r="H45" s="35" t="str">
        <f t="shared" si="2"/>
        <v> </v>
      </c>
    </row>
    <row r="46" spans="1:8" ht="12.75">
      <c r="A46" s="99"/>
      <c r="B46" s="91"/>
      <c r="C46" s="91"/>
      <c r="D46" s="92"/>
      <c r="E46" s="93"/>
      <c r="F46" s="93"/>
      <c r="G46" s="94"/>
      <c r="H46" s="35" t="str">
        <f t="shared" si="2"/>
        <v> </v>
      </c>
    </row>
    <row r="47" spans="1:8" ht="12.75">
      <c r="A47" s="99"/>
      <c r="B47" s="91"/>
      <c r="C47" s="91"/>
      <c r="D47" s="92"/>
      <c r="E47" s="93"/>
      <c r="F47" s="93"/>
      <c r="G47" s="94"/>
      <c r="H47" s="35" t="str">
        <f t="shared" si="2"/>
        <v> </v>
      </c>
    </row>
    <row r="48" spans="1:8" ht="12.75">
      <c r="A48" s="99"/>
      <c r="B48" s="91"/>
      <c r="C48" s="91"/>
      <c r="D48" s="92"/>
      <c r="E48" s="93"/>
      <c r="F48" s="93"/>
      <c r="G48" s="94"/>
      <c r="H48" s="35" t="str">
        <f t="shared" si="2"/>
        <v> </v>
      </c>
    </row>
    <row r="49" spans="1:8" ht="12.75">
      <c r="A49" s="99"/>
      <c r="B49" s="91"/>
      <c r="C49" s="91"/>
      <c r="D49" s="92"/>
      <c r="E49" s="93"/>
      <c r="F49" s="93"/>
      <c r="G49" s="94"/>
      <c r="H49" s="35" t="str">
        <f t="shared" si="2"/>
        <v> </v>
      </c>
    </row>
    <row r="50" spans="1:8" ht="12.75">
      <c r="A50" s="99"/>
      <c r="B50" s="91"/>
      <c r="C50" s="91"/>
      <c r="D50" s="92"/>
      <c r="E50" s="93"/>
      <c r="F50" s="93"/>
      <c r="G50" s="94"/>
      <c r="H50" s="35" t="str">
        <f t="shared" si="2"/>
        <v> </v>
      </c>
    </row>
    <row r="51" spans="1:8" ht="12.75">
      <c r="A51" s="99"/>
      <c r="B51" s="91"/>
      <c r="C51" s="91"/>
      <c r="D51" s="92"/>
      <c r="E51" s="93"/>
      <c r="F51" s="93"/>
      <c r="G51" s="94"/>
      <c r="H51" s="35" t="str">
        <f t="shared" si="2"/>
        <v> </v>
      </c>
    </row>
    <row r="52" spans="1:8" ht="12.75">
      <c r="A52" s="99"/>
      <c r="B52" s="91"/>
      <c r="C52" s="91"/>
      <c r="D52" s="92"/>
      <c r="E52" s="93"/>
      <c r="F52" s="93"/>
      <c r="G52" s="94"/>
      <c r="H52" s="35" t="str">
        <f t="shared" si="2"/>
        <v> </v>
      </c>
    </row>
    <row r="53" spans="1:8" ht="13.5" thickBot="1">
      <c r="A53" s="100"/>
      <c r="B53" s="91"/>
      <c r="C53" s="95"/>
      <c r="D53" s="96"/>
      <c r="E53" s="97"/>
      <c r="F53" s="97"/>
      <c r="G53" s="98"/>
      <c r="H53" s="36" t="str">
        <f t="shared" si="2"/>
        <v> </v>
      </c>
    </row>
    <row r="54" ht="12.75">
      <c r="H54" s="15"/>
    </row>
    <row r="55" ht="12.75">
      <c r="H55" s="15"/>
    </row>
    <row r="56" ht="12.75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12.75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12.75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12.75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ht="12.75">
      <c r="H83" s="15"/>
    </row>
    <row r="84" ht="12.75">
      <c r="H84" s="15"/>
    </row>
    <row r="85" ht="12.75">
      <c r="H85" s="15"/>
    </row>
    <row r="86" ht="12.75">
      <c r="H86" s="15"/>
    </row>
    <row r="87" ht="12.75">
      <c r="H87" s="15"/>
    </row>
    <row r="88" ht="12.75">
      <c r="H88" s="15"/>
    </row>
    <row r="89" ht="12.75">
      <c r="H89" s="15"/>
    </row>
    <row r="90" ht="12.75">
      <c r="H90" s="15"/>
    </row>
    <row r="91" ht="12.75">
      <c r="H91" s="15"/>
    </row>
    <row r="92" ht="12.75">
      <c r="H92" s="15"/>
    </row>
    <row r="93" ht="12.75">
      <c r="H93" s="15"/>
    </row>
    <row r="94" ht="12.75">
      <c r="H94" s="15"/>
    </row>
    <row r="95" ht="12.75">
      <c r="H95" s="15"/>
    </row>
    <row r="96" ht="12.75">
      <c r="H96" s="15"/>
    </row>
    <row r="97" ht="12.75">
      <c r="H97" s="15"/>
    </row>
    <row r="98" ht="12.75">
      <c r="H98" s="15"/>
    </row>
    <row r="99" ht="12.75">
      <c r="H99" s="15"/>
    </row>
    <row r="100" ht="12.75">
      <c r="H100" s="15"/>
    </row>
    <row r="101" ht="12.75">
      <c r="H101" s="15"/>
    </row>
    <row r="102" ht="12.75">
      <c r="H102" s="15"/>
    </row>
    <row r="103" ht="12.75">
      <c r="H103" s="15"/>
    </row>
    <row r="104" ht="12.75">
      <c r="H104" s="15"/>
    </row>
    <row r="105" ht="12.75">
      <c r="H105" s="15"/>
    </row>
    <row r="106" ht="12.75">
      <c r="H106" s="15"/>
    </row>
    <row r="107" ht="12.75">
      <c r="H107" s="15"/>
    </row>
    <row r="108" ht="12.75">
      <c r="H108" s="15"/>
    </row>
    <row r="109" ht="12.75">
      <c r="H109" s="15"/>
    </row>
    <row r="110" ht="12.75">
      <c r="H110" s="15"/>
    </row>
    <row r="111" ht="12.75">
      <c r="H111" s="15"/>
    </row>
    <row r="112" ht="12.75">
      <c r="H112" s="15"/>
    </row>
    <row r="113" ht="12.75">
      <c r="H113" s="15"/>
    </row>
    <row r="114" ht="12.75">
      <c r="H114" s="15"/>
    </row>
    <row r="115" ht="12.75">
      <c r="H115" s="15"/>
    </row>
    <row r="116" ht="12.75">
      <c r="H116" s="15"/>
    </row>
    <row r="117" ht="12.75">
      <c r="H117" s="15"/>
    </row>
    <row r="118" ht="12.75">
      <c r="H118" s="15"/>
    </row>
    <row r="119" ht="12.75">
      <c r="H119" s="15"/>
    </row>
    <row r="120" ht="12.75">
      <c r="H120" s="15"/>
    </row>
    <row r="121" ht="12.75">
      <c r="H121" s="15"/>
    </row>
    <row r="122" ht="12.75">
      <c r="H122" s="15"/>
    </row>
    <row r="123" ht="12.75">
      <c r="H123" s="15"/>
    </row>
    <row r="124" ht="12.75">
      <c r="H124" s="15"/>
    </row>
    <row r="125" ht="12.75">
      <c r="H125" s="15"/>
    </row>
    <row r="126" ht="12.75">
      <c r="H126" s="15"/>
    </row>
    <row r="127" ht="12.75">
      <c r="H127" s="15"/>
    </row>
    <row r="128" ht="12.75">
      <c r="H128" s="15"/>
    </row>
    <row r="129" ht="12.75">
      <c r="H129" s="15"/>
    </row>
    <row r="130" ht="12.75">
      <c r="H130" s="15"/>
    </row>
    <row r="131" ht="12.75">
      <c r="H131" s="15"/>
    </row>
    <row r="132" ht="12.75">
      <c r="H132" s="15"/>
    </row>
    <row r="133" ht="12.75">
      <c r="H133" s="15"/>
    </row>
    <row r="134" ht="12.75">
      <c r="H134" s="15"/>
    </row>
    <row r="135" ht="12.75">
      <c r="H135" s="15"/>
    </row>
    <row r="136" ht="12.75">
      <c r="H136" s="15"/>
    </row>
    <row r="137" ht="12.75">
      <c r="H137" s="15"/>
    </row>
    <row r="138" ht="12.75">
      <c r="H138" s="15"/>
    </row>
    <row r="139" ht="12.75">
      <c r="H139" s="15"/>
    </row>
    <row r="140" ht="12.75">
      <c r="H140" s="15"/>
    </row>
    <row r="141" ht="12.75">
      <c r="H141" s="15"/>
    </row>
    <row r="142" ht="12.75">
      <c r="H142" s="15"/>
    </row>
    <row r="143" ht="12.75">
      <c r="H143" s="15"/>
    </row>
    <row r="144" ht="12.75">
      <c r="H144" s="15"/>
    </row>
    <row r="145" ht="12.75">
      <c r="H145" s="15"/>
    </row>
    <row r="146" ht="12.75">
      <c r="H146" s="15"/>
    </row>
    <row r="147" ht="12.75">
      <c r="H147" s="15"/>
    </row>
    <row r="148" ht="12.75">
      <c r="H148" s="15"/>
    </row>
    <row r="149" ht="12.75">
      <c r="H149" s="15"/>
    </row>
    <row r="150" ht="12.75">
      <c r="H150" s="15"/>
    </row>
    <row r="151" ht="12.75">
      <c r="H151" s="15"/>
    </row>
    <row r="152" ht="12.75">
      <c r="H152" s="15"/>
    </row>
    <row r="153" ht="12.75">
      <c r="H153" s="15"/>
    </row>
    <row r="154" ht="12.75">
      <c r="H154" s="15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  <row r="164" ht="12.75">
      <c r="H164" s="9"/>
    </row>
  </sheetData>
  <sheetProtection sheet="1" objects="1" scenarios="1" selectLockedCells="1" selectUnlockedCells="1"/>
  <mergeCells count="2">
    <mergeCell ref="A1:H1"/>
    <mergeCell ref="A2:H2"/>
  </mergeCells>
  <conditionalFormatting sqref="B4:B53">
    <cfRule type="containsText" priority="2" dxfId="0" operator="containsText" text=" ">
      <formula>NOT(ISERROR(SEARCH(" ",B4)))</formula>
    </cfRule>
  </conditionalFormatting>
  <printOptions/>
  <pageMargins left="0.48" right="0.24" top="0.75" bottom="0.75" header="0.3" footer="0.3"/>
  <pageSetup fitToWidth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F30"/>
  <sheetViews>
    <sheetView zoomScalePageLayoutView="0" workbookViewId="0" topLeftCell="A1">
      <selection activeCell="G1" sqref="G1:G65536"/>
    </sheetView>
  </sheetViews>
  <sheetFormatPr defaultColWidth="9.140625" defaultRowHeight="12.75"/>
  <cols>
    <col min="1" max="1" width="5.140625" style="0" bestFit="1" customWidth="1"/>
    <col min="2" max="2" width="22.421875" style="0" customWidth="1"/>
    <col min="3" max="3" width="5.140625" style="0" bestFit="1" customWidth="1"/>
    <col min="4" max="4" width="22.421875" style="0" customWidth="1"/>
    <col min="5" max="5" width="5.57421875" style="0" customWidth="1"/>
    <col min="6" max="6" width="22.421875" style="0" customWidth="1"/>
  </cols>
  <sheetData>
    <row r="1" spans="1:6" ht="27" thickBot="1">
      <c r="A1" s="186" t="s">
        <v>16</v>
      </c>
      <c r="B1" s="187"/>
      <c r="C1" s="186" t="s">
        <v>17</v>
      </c>
      <c r="D1" s="187"/>
      <c r="E1" s="186" t="s">
        <v>29</v>
      </c>
      <c r="F1" s="187"/>
    </row>
    <row r="2" spans="1:6" ht="12.75">
      <c r="A2" s="39" t="s">
        <v>14</v>
      </c>
      <c r="B2" s="40" t="s">
        <v>15</v>
      </c>
      <c r="C2" s="39" t="s">
        <v>14</v>
      </c>
      <c r="D2" s="40" t="s">
        <v>15</v>
      </c>
      <c r="E2" s="39" t="s">
        <v>14</v>
      </c>
      <c r="F2" s="40" t="s">
        <v>15</v>
      </c>
    </row>
    <row r="3" spans="1:6" ht="28.5" customHeight="1">
      <c r="A3" s="38"/>
      <c r="B3" s="37"/>
      <c r="C3" s="38"/>
      <c r="D3" s="37"/>
      <c r="E3" s="38"/>
      <c r="F3" s="37"/>
    </row>
    <row r="4" spans="1:6" ht="28.5" customHeight="1">
      <c r="A4" s="38"/>
      <c r="B4" s="37"/>
      <c r="C4" s="38"/>
      <c r="D4" s="37"/>
      <c r="E4" s="38"/>
      <c r="F4" s="37"/>
    </row>
    <row r="5" spans="1:6" ht="28.5" customHeight="1">
      <c r="A5" s="38"/>
      <c r="B5" s="37"/>
      <c r="C5" s="38"/>
      <c r="D5" s="37"/>
      <c r="E5" s="38"/>
      <c r="F5" s="37"/>
    </row>
    <row r="6" spans="1:6" ht="28.5" customHeight="1">
      <c r="A6" s="38"/>
      <c r="B6" s="37"/>
      <c r="C6" s="38"/>
      <c r="D6" s="37"/>
      <c r="E6" s="38"/>
      <c r="F6" s="37"/>
    </row>
    <row r="7" spans="1:6" ht="28.5" customHeight="1">
      <c r="A7" s="38"/>
      <c r="B7" s="37"/>
      <c r="C7" s="38"/>
      <c r="D7" s="37"/>
      <c r="E7" s="38"/>
      <c r="F7" s="37"/>
    </row>
    <row r="8" spans="1:6" ht="28.5" customHeight="1">
      <c r="A8" s="38"/>
      <c r="B8" s="37"/>
      <c r="C8" s="38"/>
      <c r="D8" s="37"/>
      <c r="E8" s="38"/>
      <c r="F8" s="37"/>
    </row>
    <row r="9" spans="1:6" ht="28.5" customHeight="1">
      <c r="A9" s="38"/>
      <c r="B9" s="37"/>
      <c r="C9" s="38"/>
      <c r="D9" s="37"/>
      <c r="E9" s="38"/>
      <c r="F9" s="37"/>
    </row>
    <row r="10" spans="1:6" ht="28.5" customHeight="1">
      <c r="A10" s="38"/>
      <c r="B10" s="37"/>
      <c r="C10" s="38"/>
      <c r="D10" s="37"/>
      <c r="E10" s="38"/>
      <c r="F10" s="37"/>
    </row>
    <row r="11" spans="1:6" ht="28.5" customHeight="1">
      <c r="A11" s="38"/>
      <c r="B11" s="37"/>
      <c r="C11" s="38"/>
      <c r="D11" s="37"/>
      <c r="E11" s="38"/>
      <c r="F11" s="37"/>
    </row>
    <row r="12" spans="1:6" ht="28.5" customHeight="1">
      <c r="A12" s="38"/>
      <c r="B12" s="37"/>
      <c r="C12" s="38"/>
      <c r="D12" s="37"/>
      <c r="E12" s="38"/>
      <c r="F12" s="37"/>
    </row>
    <row r="13" spans="1:6" ht="28.5" customHeight="1">
      <c r="A13" s="38"/>
      <c r="B13" s="37"/>
      <c r="C13" s="38"/>
      <c r="D13" s="37"/>
      <c r="E13" s="38"/>
      <c r="F13" s="37"/>
    </row>
    <row r="14" spans="1:6" ht="28.5" customHeight="1">
      <c r="A14" s="38"/>
      <c r="B14" s="37"/>
      <c r="C14" s="38"/>
      <c r="D14" s="37"/>
      <c r="E14" s="38"/>
      <c r="F14" s="37"/>
    </row>
    <row r="15" spans="1:6" ht="28.5" customHeight="1">
      <c r="A15" s="38"/>
      <c r="B15" s="37"/>
      <c r="C15" s="38"/>
      <c r="D15" s="37"/>
      <c r="E15" s="38"/>
      <c r="F15" s="37"/>
    </row>
    <row r="16" spans="1:6" ht="28.5" customHeight="1">
      <c r="A16" s="38"/>
      <c r="B16" s="37"/>
      <c r="C16" s="38"/>
      <c r="D16" s="37"/>
      <c r="E16" s="38"/>
      <c r="F16" s="37"/>
    </row>
    <row r="17" spans="1:6" ht="28.5" customHeight="1">
      <c r="A17" s="38"/>
      <c r="B17" s="37"/>
      <c r="C17" s="38"/>
      <c r="D17" s="37"/>
      <c r="E17" s="38"/>
      <c r="F17" s="37"/>
    </row>
    <row r="18" spans="1:6" ht="28.5" customHeight="1">
      <c r="A18" s="38"/>
      <c r="B18" s="37"/>
      <c r="C18" s="38"/>
      <c r="D18" s="37"/>
      <c r="E18" s="38"/>
      <c r="F18" s="37"/>
    </row>
    <row r="19" spans="1:6" ht="28.5" customHeight="1">
      <c r="A19" s="38"/>
      <c r="B19" s="37"/>
      <c r="C19" s="38"/>
      <c r="D19" s="37"/>
      <c r="E19" s="38"/>
      <c r="F19" s="37"/>
    </row>
    <row r="20" spans="1:6" ht="28.5" customHeight="1">
      <c r="A20" s="38"/>
      <c r="B20" s="37"/>
      <c r="C20" s="38"/>
      <c r="D20" s="37"/>
      <c r="E20" s="38"/>
      <c r="F20" s="37"/>
    </row>
    <row r="21" spans="1:6" ht="28.5" customHeight="1">
      <c r="A21" s="38"/>
      <c r="B21" s="37"/>
      <c r="C21" s="38"/>
      <c r="D21" s="37"/>
      <c r="E21" s="38"/>
      <c r="F21" s="37"/>
    </row>
    <row r="22" spans="1:6" ht="28.5" customHeight="1">
      <c r="A22" s="38"/>
      <c r="B22" s="37"/>
      <c r="C22" s="38"/>
      <c r="D22" s="37"/>
      <c r="E22" s="38"/>
      <c r="F22" s="37"/>
    </row>
    <row r="23" spans="1:6" ht="28.5" customHeight="1">
      <c r="A23" s="38"/>
      <c r="B23" s="37"/>
      <c r="C23" s="38"/>
      <c r="D23" s="37"/>
      <c r="E23" s="38"/>
      <c r="F23" s="37"/>
    </row>
    <row r="24" spans="1:6" ht="28.5" customHeight="1">
      <c r="A24" s="38"/>
      <c r="B24" s="37"/>
      <c r="C24" s="38"/>
      <c r="D24" s="37"/>
      <c r="E24" s="38"/>
      <c r="F24" s="37"/>
    </row>
    <row r="25" spans="1:6" ht="28.5" customHeight="1">
      <c r="A25" s="38"/>
      <c r="B25" s="37"/>
      <c r="C25" s="38"/>
      <c r="D25" s="37"/>
      <c r="E25" s="38"/>
      <c r="F25" s="37"/>
    </row>
    <row r="26" spans="1:6" ht="28.5" customHeight="1">
      <c r="A26" s="38"/>
      <c r="B26" s="37"/>
      <c r="C26" s="38"/>
      <c r="D26" s="37"/>
      <c r="E26" s="38"/>
      <c r="F26" s="37"/>
    </row>
    <row r="27" spans="1:6" ht="28.5" customHeight="1">
      <c r="A27" s="38"/>
      <c r="B27" s="37"/>
      <c r="C27" s="38"/>
      <c r="D27" s="37"/>
      <c r="E27" s="38"/>
      <c r="F27" s="37"/>
    </row>
    <row r="28" spans="1:6" ht="28.5" customHeight="1">
      <c r="A28" s="38"/>
      <c r="B28" s="37"/>
      <c r="C28" s="38"/>
      <c r="D28" s="37"/>
      <c r="E28" s="38"/>
      <c r="F28" s="37"/>
    </row>
    <row r="29" spans="1:6" ht="28.5" customHeight="1">
      <c r="A29" s="38"/>
      <c r="B29" s="37"/>
      <c r="C29" s="38"/>
      <c r="D29" s="37"/>
      <c r="E29" s="38"/>
      <c r="F29" s="37"/>
    </row>
    <row r="30" spans="1:6" ht="28.5" customHeight="1">
      <c r="A30" s="38"/>
      <c r="B30" s="37"/>
      <c r="C30" s="38"/>
      <c r="D30" s="37"/>
      <c r="E30" s="38"/>
      <c r="F30" s="37"/>
    </row>
  </sheetData>
  <sheetProtection/>
  <mergeCells count="3">
    <mergeCell ref="A1:B1"/>
    <mergeCell ref="C1:D1"/>
    <mergeCell ref="E1:F1"/>
  </mergeCells>
  <printOptions/>
  <pageMargins left="0.77" right="0.2362204724409449" top="0.7874015748031497" bottom="0.7874015748031497" header="0.31496062992125984" footer="0.3149606299212598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AO165"/>
  <sheetViews>
    <sheetView showGridLines="0" zoomScale="130" zoomScaleNormal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41" s="127" customFormat="1" ht="18.75" customHeight="1">
      <c r="A5" s="121">
        <v>1</v>
      </c>
      <c r="B5" s="122">
        <v>1</v>
      </c>
      <c r="C5" s="123" t="str">
        <f>'Startovní listina'!G55</f>
        <v>A</v>
      </c>
      <c r="D5" s="123">
        <f>'Startovní listina'!B55</f>
        <v>56</v>
      </c>
      <c r="E5" s="124" t="str">
        <f>'Startovní listina'!C55</f>
        <v>Janů</v>
      </c>
      <c r="F5" s="124" t="str">
        <f>'Startovní listina'!D55</f>
        <v>Jan</v>
      </c>
      <c r="G5" s="124">
        <f>'Startovní listina'!E55</f>
        <v>1993</v>
      </c>
      <c r="H5" s="124" t="str">
        <f>'Startovní listina'!F55</f>
        <v>Hvězda SKP Pardubice</v>
      </c>
      <c r="I5" s="125">
        <v>0.06874999999999999</v>
      </c>
      <c r="J5" s="126"/>
      <c r="K5" s="174"/>
      <c r="L5" s="175"/>
      <c r="M5" s="175"/>
      <c r="N5" s="175"/>
      <c r="O5" s="17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s="127" customFormat="1" ht="18.75" customHeight="1">
      <c r="A6" s="121">
        <v>2</v>
      </c>
      <c r="B6" s="122">
        <v>2</v>
      </c>
      <c r="C6" s="128" t="str">
        <f>'Startovní listina'!G24</f>
        <v>A</v>
      </c>
      <c r="D6" s="128">
        <f>'Startovní listina'!B24</f>
        <v>21</v>
      </c>
      <c r="E6" s="129" t="str">
        <f>'Startovní listina'!C24</f>
        <v>Kohut</v>
      </c>
      <c r="F6" s="129" t="str">
        <f>'Startovní listina'!D24</f>
        <v>Jan</v>
      </c>
      <c r="G6" s="129">
        <f>'Startovní listina'!E24</f>
        <v>1985</v>
      </c>
      <c r="H6" s="129" t="str">
        <f>'Startovní listina'!F24</f>
        <v>MIZUNO RELAX-FIT TEAM</v>
      </c>
      <c r="I6" s="130">
        <v>0.06927083333333334</v>
      </c>
      <c r="J6" s="126"/>
      <c r="K6" s="174"/>
      <c r="L6" s="175"/>
      <c r="M6" s="175"/>
      <c r="N6" s="175"/>
      <c r="O6" s="17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15" ht="18.75" customHeight="1">
      <c r="A7" s="121">
        <v>5</v>
      </c>
      <c r="B7" s="122">
        <v>3</v>
      </c>
      <c r="C7" s="128" t="str">
        <f>'Startovní listina'!G77</f>
        <v>A</v>
      </c>
      <c r="D7" s="128">
        <f>'Startovní listina'!B77</f>
        <v>83</v>
      </c>
      <c r="E7" s="129" t="str">
        <f>'Startovní listina'!C77</f>
        <v>Glier</v>
      </c>
      <c r="F7" s="129" t="str">
        <f>'Startovní listina'!D77</f>
        <v>Michal</v>
      </c>
      <c r="G7" s="129">
        <f>'Startovní listina'!E77</f>
        <v>1982</v>
      </c>
      <c r="H7" s="129" t="str">
        <f>'Startovní listina'!F77</f>
        <v>Moravská Slávia Brno</v>
      </c>
      <c r="I7" s="130">
        <v>0.07357638888888889</v>
      </c>
      <c r="K7" s="174"/>
      <c r="L7" s="175"/>
      <c r="M7" s="175"/>
      <c r="N7" s="175"/>
      <c r="O7" s="176"/>
    </row>
    <row r="8" spans="1:15" ht="18.75" customHeight="1">
      <c r="A8" s="121">
        <v>7</v>
      </c>
      <c r="B8" s="122">
        <v>4</v>
      </c>
      <c r="C8" s="128" t="str">
        <f>'Startovní listina'!G59</f>
        <v>A</v>
      </c>
      <c r="D8" s="128">
        <f>'Startovní listina'!B59</f>
        <v>60</v>
      </c>
      <c r="E8" s="129" t="str">
        <f>'Startovní listina'!C59</f>
        <v>Borek</v>
      </c>
      <c r="F8" s="129" t="str">
        <f>'Startovní listina'!D59</f>
        <v>Aleš</v>
      </c>
      <c r="G8" s="129">
        <f>'Startovní listina'!E59</f>
        <v>1977</v>
      </c>
      <c r="H8" s="129" t="str">
        <f>'Startovní listina'!F59</f>
        <v>VSK UNI BRNO</v>
      </c>
      <c r="I8" s="130">
        <v>0.07628472222222223</v>
      </c>
      <c r="K8" s="174"/>
      <c r="L8" s="175"/>
      <c r="M8" s="175"/>
      <c r="N8" s="175"/>
      <c r="O8" s="176"/>
    </row>
    <row r="9" spans="1:15" ht="18.75" customHeight="1">
      <c r="A9" s="121">
        <v>8</v>
      </c>
      <c r="B9" s="122">
        <v>5</v>
      </c>
      <c r="C9" s="128" t="str">
        <f>'Startovní listina'!G66</f>
        <v>A</v>
      </c>
      <c r="D9" s="128">
        <f>'Startovní listina'!B66</f>
        <v>69</v>
      </c>
      <c r="E9" s="129" t="str">
        <f>'Startovní listina'!C66</f>
        <v>Ondráček</v>
      </c>
      <c r="F9" s="129" t="str">
        <f>'Startovní listina'!D66</f>
        <v>Tomáš</v>
      </c>
      <c r="G9" s="129">
        <f>'Startovní listina'!E66</f>
        <v>1977</v>
      </c>
      <c r="H9" s="129" t="str">
        <f>'Startovní listina'!F66</f>
        <v>Sporty.cz Brno</v>
      </c>
      <c r="I9" s="130">
        <v>0.07707175925925926</v>
      </c>
      <c r="K9" s="174"/>
      <c r="L9" s="175"/>
      <c r="M9" s="175"/>
      <c r="N9" s="175"/>
      <c r="O9" s="176"/>
    </row>
    <row r="10" spans="1:15" ht="18.75" customHeight="1">
      <c r="A10" s="121">
        <v>9</v>
      </c>
      <c r="B10" s="122">
        <v>6</v>
      </c>
      <c r="C10" s="128" t="str">
        <f>'Startovní listina'!G36</f>
        <v>A</v>
      </c>
      <c r="D10" s="128">
        <f>'Startovní listina'!B36</f>
        <v>35</v>
      </c>
      <c r="E10" s="129" t="str">
        <f>'Startovní listina'!C36</f>
        <v>Hrdina</v>
      </c>
      <c r="F10" s="129" t="str">
        <f>'Startovní listina'!D36</f>
        <v>Tomáš</v>
      </c>
      <c r="G10" s="129">
        <f>'Startovní listina'!E36</f>
        <v>1979</v>
      </c>
      <c r="H10" s="129" t="str">
        <f>'Startovní listina'!F36</f>
        <v>Mravský Krumlov</v>
      </c>
      <c r="I10" s="130">
        <v>0.07712962962962963</v>
      </c>
      <c r="K10" s="174"/>
      <c r="L10" s="175"/>
      <c r="M10" s="175"/>
      <c r="N10" s="175"/>
      <c r="O10" s="176"/>
    </row>
    <row r="11" spans="1:15" ht="18.75" customHeight="1">
      <c r="A11" s="121">
        <v>10</v>
      </c>
      <c r="B11" s="122">
        <v>7</v>
      </c>
      <c r="C11" s="128" t="str">
        <f>'Startovní listina'!G84</f>
        <v>A</v>
      </c>
      <c r="D11" s="128">
        <f>'Startovní listina'!B84</f>
        <v>91</v>
      </c>
      <c r="E11" s="129" t="str">
        <f>'Startovní listina'!C84</f>
        <v>Cacek</v>
      </c>
      <c r="F11" s="129" t="str">
        <f>'Startovní listina'!D84</f>
        <v>Josef</v>
      </c>
      <c r="G11" s="129">
        <f>'Startovní listina'!E84</f>
        <v>1978</v>
      </c>
      <c r="H11" s="129" t="str">
        <f>'Startovní listina'!F84</f>
        <v>Cáca team Tišnov</v>
      </c>
      <c r="I11" s="130">
        <v>0.07721064814814814</v>
      </c>
      <c r="K11" s="174"/>
      <c r="L11" s="175"/>
      <c r="M11" s="175"/>
      <c r="N11" s="175"/>
      <c r="O11" s="176"/>
    </row>
    <row r="12" spans="1:15" ht="18.75" customHeight="1">
      <c r="A12" s="121">
        <v>11</v>
      </c>
      <c r="B12" s="122">
        <v>8</v>
      </c>
      <c r="C12" s="128" t="str">
        <f>'Startovní listina'!G41</f>
        <v>A</v>
      </c>
      <c r="D12" s="128">
        <f>'Startovní listina'!B41</f>
        <v>41</v>
      </c>
      <c r="E12" s="129" t="str">
        <f>'Startovní listina'!C41</f>
        <v>Serban</v>
      </c>
      <c r="F12" s="129" t="str">
        <f>'Startovní listina'!D41</f>
        <v>Baciu</v>
      </c>
      <c r="G12" s="129">
        <f>'Startovní listina'!E41</f>
        <v>1980</v>
      </c>
      <c r="H12" s="129" t="str">
        <f>'Startovní listina'!F41</f>
        <v>Brno</v>
      </c>
      <c r="I12" s="130">
        <v>0.07738425925925925</v>
      </c>
      <c r="K12" s="174"/>
      <c r="L12" s="175"/>
      <c r="M12" s="175"/>
      <c r="N12" s="175"/>
      <c r="O12" s="176"/>
    </row>
    <row r="13" spans="1:15" ht="18.75" customHeight="1">
      <c r="A13" s="121">
        <v>12</v>
      </c>
      <c r="B13" s="122">
        <v>9</v>
      </c>
      <c r="C13" s="128" t="str">
        <f>'Startovní listina'!G20</f>
        <v>A</v>
      </c>
      <c r="D13" s="128">
        <f>'Startovní listina'!B20</f>
        <v>17</v>
      </c>
      <c r="E13" s="129" t="str">
        <f>'Startovní listina'!C20</f>
        <v>Czerný</v>
      </c>
      <c r="F13" s="129" t="str">
        <f>'Startovní listina'!D20</f>
        <v>Pavel</v>
      </c>
      <c r="G13" s="129">
        <f>'Startovní listina'!E20</f>
        <v>1981</v>
      </c>
      <c r="H13" s="129" t="str">
        <f>'Startovní listina'!F20</f>
        <v>Karviná</v>
      </c>
      <c r="I13" s="130">
        <v>0.07743055555555556</v>
      </c>
      <c r="K13" s="174"/>
      <c r="L13" s="175"/>
      <c r="M13" s="175"/>
      <c r="N13" s="175"/>
      <c r="O13" s="176"/>
    </row>
    <row r="14" spans="1:15" ht="18.75" customHeight="1" thickBot="1">
      <c r="A14" s="121">
        <v>15</v>
      </c>
      <c r="B14" s="122">
        <v>10</v>
      </c>
      <c r="C14" s="128" t="str">
        <f>'Startovní listina'!G5</f>
        <v>A</v>
      </c>
      <c r="D14" s="128">
        <f>'Startovní listina'!B5</f>
        <v>1</v>
      </c>
      <c r="E14" s="129" t="str">
        <f>'Startovní listina'!C5</f>
        <v>Kratochvíl</v>
      </c>
      <c r="F14" s="129" t="str">
        <f>'Startovní listina'!D5</f>
        <v>Jaroslav</v>
      </c>
      <c r="G14" s="129">
        <f>'Startovní listina'!E5</f>
        <v>1977</v>
      </c>
      <c r="H14" s="129" t="str">
        <f>'Startovní listina'!F5</f>
        <v>SDH Hluboké</v>
      </c>
      <c r="I14" s="130">
        <v>0.08037037037037037</v>
      </c>
      <c r="K14" s="177"/>
      <c r="L14" s="178"/>
      <c r="M14" s="178"/>
      <c r="N14" s="178"/>
      <c r="O14" s="179"/>
    </row>
    <row r="15" spans="1:9" ht="18.75" customHeight="1">
      <c r="A15" s="121">
        <v>16</v>
      </c>
      <c r="B15" s="122">
        <v>11</v>
      </c>
      <c r="C15" s="128" t="str">
        <f>'Startovní listina'!G13</f>
        <v>A</v>
      </c>
      <c r="D15" s="128">
        <f>'Startovní listina'!B13</f>
        <v>9</v>
      </c>
      <c r="E15" s="129" t="str">
        <f>'Startovní listina'!C13</f>
        <v>Klíma</v>
      </c>
      <c r="F15" s="129" t="str">
        <f>'Startovní listina'!D13</f>
        <v>Miroslav</v>
      </c>
      <c r="G15" s="129">
        <f>'Startovní listina'!E13</f>
        <v>1975</v>
      </c>
      <c r="H15" s="129" t="str">
        <f>'Startovní listina'!F13</f>
        <v>Mechanika Prostějov</v>
      </c>
      <c r="I15" s="130">
        <v>0.08064814814814815</v>
      </c>
    </row>
    <row r="16" spans="1:9" ht="18.75" customHeight="1">
      <c r="A16" s="121">
        <v>17</v>
      </c>
      <c r="B16" s="122">
        <v>12</v>
      </c>
      <c r="C16" s="128" t="str">
        <f>'Startovní listina'!G34</f>
        <v>A</v>
      </c>
      <c r="D16" s="128">
        <f>'Startovní listina'!B34</f>
        <v>33</v>
      </c>
      <c r="E16" s="129" t="str">
        <f>'Startovní listina'!C34</f>
        <v>Polcar</v>
      </c>
      <c r="F16" s="129" t="str">
        <f>'Startovní listina'!D34</f>
        <v>Jiří</v>
      </c>
      <c r="G16" s="129">
        <f>'Startovní listina'!E34</f>
        <v>1977</v>
      </c>
      <c r="H16" s="129" t="str">
        <f>'Startovní listina'!F34</f>
        <v>Farma Jiřího Chrásta - SK Veselí</v>
      </c>
      <c r="I16" s="130">
        <v>0.08087962962962963</v>
      </c>
    </row>
    <row r="17" spans="1:9" ht="18.75" customHeight="1">
      <c r="A17" s="121">
        <v>20</v>
      </c>
      <c r="B17" s="122">
        <v>13</v>
      </c>
      <c r="C17" s="128" t="str">
        <f>'Startovní listina'!G53</f>
        <v>A</v>
      </c>
      <c r="D17" s="128">
        <f>'Startovní listina'!B53</f>
        <v>54</v>
      </c>
      <c r="E17" s="129" t="str">
        <f>'Startovní listina'!C53</f>
        <v>Havránek</v>
      </c>
      <c r="F17" s="129" t="str">
        <f>'Startovní listina'!D53</f>
        <v>Jan</v>
      </c>
      <c r="G17" s="129">
        <f>'Startovní listina'!E53</f>
        <v>1977</v>
      </c>
      <c r="H17" s="129" t="str">
        <f>'Startovní listina'!F53</f>
        <v>Brno</v>
      </c>
      <c r="I17" s="130">
        <v>0.08223379629629629</v>
      </c>
    </row>
    <row r="18" spans="1:9" ht="18.75" customHeight="1">
      <c r="A18" s="121">
        <v>27</v>
      </c>
      <c r="B18" s="122">
        <v>14</v>
      </c>
      <c r="C18" s="128" t="str">
        <f>'Startovní listina'!G81</f>
        <v>A</v>
      </c>
      <c r="D18" s="128">
        <f>'Startovní listina'!B81</f>
        <v>87</v>
      </c>
      <c r="E18" s="129" t="str">
        <f>'Startovní listina'!C81</f>
        <v>Šorf</v>
      </c>
      <c r="F18" s="129" t="str">
        <f>'Startovní listina'!D81</f>
        <v>Ivo</v>
      </c>
      <c r="G18" s="129">
        <f>'Startovní listina'!E81</f>
        <v>1975</v>
      </c>
      <c r="H18" s="129" t="str">
        <f>'Startovní listina'!F81</f>
        <v>ABND Racing Team Bystřice nad Pernštejnem</v>
      </c>
      <c r="I18" s="130">
        <v>0.0863425925925926</v>
      </c>
    </row>
    <row r="19" spans="1:9" ht="18.75" customHeight="1">
      <c r="A19" s="121">
        <v>30</v>
      </c>
      <c r="B19" s="122">
        <v>15</v>
      </c>
      <c r="C19" s="128" t="str">
        <f>'Startovní listina'!G21</f>
        <v>A</v>
      </c>
      <c r="D19" s="128">
        <f>'Startovní listina'!B21</f>
        <v>18</v>
      </c>
      <c r="E19" s="129" t="str">
        <f>'Startovní listina'!C21</f>
        <v>Rozkoš</v>
      </c>
      <c r="F19" s="129" t="str">
        <f>'Startovní listina'!D21</f>
        <v>Tomáš</v>
      </c>
      <c r="G19" s="129">
        <f>'Startovní listina'!E21</f>
        <v>1984</v>
      </c>
      <c r="H19" s="129" t="str">
        <f>'Startovní listina'!F21</f>
        <v>Hradec Králové</v>
      </c>
      <c r="I19" s="130">
        <v>0.08790509259259259</v>
      </c>
    </row>
    <row r="20" spans="1:13" ht="18.75" customHeight="1">
      <c r="A20" s="121">
        <v>32</v>
      </c>
      <c r="B20" s="122">
        <v>16</v>
      </c>
      <c r="C20" s="128" t="str">
        <f>'Startovní listina'!G25</f>
        <v>A</v>
      </c>
      <c r="D20" s="128">
        <f>'Startovní listina'!B25</f>
        <v>22</v>
      </c>
      <c r="E20" s="129" t="str">
        <f>'Startovní listina'!C25</f>
        <v>Veškrna</v>
      </c>
      <c r="F20" s="129" t="str">
        <f>'Startovní listina'!D25</f>
        <v>Ivan</v>
      </c>
      <c r="G20" s="129">
        <f>'Startovní listina'!E25</f>
        <v>1983</v>
      </c>
      <c r="H20" s="129" t="str">
        <f>'Startovní listina'!F25</f>
        <v>Brno</v>
      </c>
      <c r="I20" s="130">
        <v>0.08836805555555555</v>
      </c>
      <c r="M20" s="90"/>
    </row>
    <row r="21" spans="1:9" ht="18.75" customHeight="1">
      <c r="A21" s="121">
        <v>37</v>
      </c>
      <c r="B21" s="122">
        <v>17</v>
      </c>
      <c r="C21" s="128" t="str">
        <f>'Startovní listina'!G35</f>
        <v>A</v>
      </c>
      <c r="D21" s="128">
        <f>'Startovní listina'!B35</f>
        <v>34</v>
      </c>
      <c r="E21" s="129" t="str">
        <f>'Startovní listina'!C35</f>
        <v>Čech</v>
      </c>
      <c r="F21" s="129" t="str">
        <f>'Startovní listina'!D35</f>
        <v>Petr</v>
      </c>
      <c r="G21" s="129">
        <f>'Startovní listina'!E35</f>
        <v>1981</v>
      </c>
      <c r="H21" s="129" t="str">
        <f>'Startovní listina'!F35</f>
        <v>M K Prostějov</v>
      </c>
      <c r="I21" s="130">
        <v>0.09018518518518519</v>
      </c>
    </row>
    <row r="22" spans="1:9" ht="18.75" customHeight="1">
      <c r="A22" s="121">
        <v>39</v>
      </c>
      <c r="B22" s="122">
        <v>18</v>
      </c>
      <c r="C22" s="128" t="str">
        <f>'Startovní listina'!G16</f>
        <v>A</v>
      </c>
      <c r="D22" s="128">
        <f>'Startovní listina'!B16</f>
        <v>12</v>
      </c>
      <c r="E22" s="129" t="str">
        <f>'Startovní listina'!C16</f>
        <v>Kocur</v>
      </c>
      <c r="F22" s="129" t="str">
        <f>'Startovní listina'!D16</f>
        <v>Lukáš</v>
      </c>
      <c r="G22" s="129">
        <f>'Startovní listina'!E16</f>
        <v>1977</v>
      </c>
      <c r="H22" s="129" t="str">
        <f>'Startovní listina'!F16</f>
        <v>Otmarov</v>
      </c>
      <c r="I22" s="130">
        <v>0.09122685185185185</v>
      </c>
    </row>
    <row r="23" spans="1:9" ht="18.75" customHeight="1">
      <c r="A23" s="121">
        <v>42</v>
      </c>
      <c r="B23" s="122">
        <v>19</v>
      </c>
      <c r="C23" s="128" t="str">
        <f>'Startovní listina'!G82</f>
        <v>A</v>
      </c>
      <c r="D23" s="128">
        <f>'Startovní listina'!B82</f>
        <v>89</v>
      </c>
      <c r="E23" s="129" t="str">
        <f>'Startovní listina'!C82</f>
        <v>Knotek</v>
      </c>
      <c r="F23" s="129" t="str">
        <f>'Startovní listina'!D82</f>
        <v>David</v>
      </c>
      <c r="G23" s="129">
        <f>'Startovní listina'!E82</f>
        <v>1982</v>
      </c>
      <c r="H23" s="129" t="str">
        <f>'Startovní listina'!F82</f>
        <v>Brno</v>
      </c>
      <c r="I23" s="130">
        <v>0.09167824074074075</v>
      </c>
    </row>
    <row r="24" spans="1:9" ht="18.75" customHeight="1">
      <c r="A24" s="121">
        <v>43</v>
      </c>
      <c r="B24" s="122">
        <v>20</v>
      </c>
      <c r="C24" s="128" t="str">
        <f>'Startovní listina'!G32</f>
        <v>A</v>
      </c>
      <c r="D24" s="128">
        <f>'Startovní listina'!B32</f>
        <v>30</v>
      </c>
      <c r="E24" s="129" t="str">
        <f>'Startovní listina'!C32</f>
        <v>Stejskal</v>
      </c>
      <c r="F24" s="129" t="str">
        <f>'Startovní listina'!D32</f>
        <v>Petr</v>
      </c>
      <c r="G24" s="129">
        <f>'Startovní listina'!E32</f>
        <v>1976</v>
      </c>
      <c r="H24" s="129" t="str">
        <f>'Startovní listina'!F32</f>
        <v>Farma Jiřího Chrásta - SK Veselí</v>
      </c>
      <c r="I24" s="130">
        <v>0.09181712962962962</v>
      </c>
    </row>
    <row r="25" spans="1:9" ht="18.75" customHeight="1">
      <c r="A25" s="121">
        <v>46</v>
      </c>
      <c r="B25" s="122">
        <v>21</v>
      </c>
      <c r="C25" s="128" t="str">
        <f>'Startovní listina'!G72</f>
        <v>A</v>
      </c>
      <c r="D25" s="128">
        <f>'Startovní listina'!B72</f>
        <v>76</v>
      </c>
      <c r="E25" s="129" t="str">
        <f>'Startovní listina'!C72</f>
        <v>Šerák</v>
      </c>
      <c r="F25" s="129" t="str">
        <f>'Startovní listina'!D72</f>
        <v>Martin</v>
      </c>
      <c r="G25" s="129">
        <f>'Startovní listina'!E72</f>
        <v>1978</v>
      </c>
      <c r="H25" s="129" t="str">
        <f>'Startovní listina'!F72</f>
        <v>Sokol Bílovice nad Svitavou</v>
      </c>
      <c r="I25" s="130">
        <v>0.09265046296296296</v>
      </c>
    </row>
    <row r="26" spans="1:9" ht="18.75" customHeight="1">
      <c r="A26" s="121">
        <v>48</v>
      </c>
      <c r="B26" s="122">
        <v>22</v>
      </c>
      <c r="C26" s="128" t="str">
        <f>'Startovní listina'!G56</f>
        <v>A</v>
      </c>
      <c r="D26" s="128">
        <f>'Startovní listina'!B56</f>
        <v>57</v>
      </c>
      <c r="E26" s="129" t="str">
        <f>'Startovní listina'!C56</f>
        <v>Vacula</v>
      </c>
      <c r="F26" s="129" t="str">
        <f>'Startovní listina'!D56</f>
        <v>Ondřej</v>
      </c>
      <c r="G26" s="129">
        <f>'Startovní listina'!E56</f>
        <v>1981</v>
      </c>
      <c r="H26" s="129" t="str">
        <f>'Startovní listina'!F56</f>
        <v>Medlánky</v>
      </c>
      <c r="I26" s="130">
        <v>0.09284722222222223</v>
      </c>
    </row>
    <row r="27" spans="1:9" ht="18.75" customHeight="1">
      <c r="A27" s="121">
        <v>49</v>
      </c>
      <c r="B27" s="122">
        <v>23</v>
      </c>
      <c r="C27" s="128" t="str">
        <f>'Startovní listina'!G80</f>
        <v>A</v>
      </c>
      <c r="D27" s="128">
        <f>'Startovní listina'!B80</f>
        <v>86</v>
      </c>
      <c r="E27" s="129" t="str">
        <f>'Startovní listina'!C80</f>
        <v>Pavelka</v>
      </c>
      <c r="F27" s="129" t="str">
        <f>'Startovní listina'!D80</f>
        <v>Richard</v>
      </c>
      <c r="G27" s="129">
        <f>'Startovní listina'!E80</f>
        <v>1981</v>
      </c>
      <c r="H27" s="129" t="str">
        <f>'Startovní listina'!F80</f>
        <v>Brno</v>
      </c>
      <c r="I27" s="130">
        <v>0.09358796296296296</v>
      </c>
    </row>
    <row r="28" spans="1:9" ht="18.75" customHeight="1">
      <c r="A28" s="121">
        <v>51</v>
      </c>
      <c r="B28" s="122">
        <v>24</v>
      </c>
      <c r="C28" s="128" t="str">
        <f>'Startovní listina'!G58</f>
        <v>A</v>
      </c>
      <c r="D28" s="128">
        <f>'Startovní listina'!B58</f>
        <v>59</v>
      </c>
      <c r="E28" s="129" t="str">
        <f>'Startovní listina'!C58</f>
        <v>Poneš</v>
      </c>
      <c r="F28" s="129" t="str">
        <f>'Startovní listina'!D58</f>
        <v>Pavel</v>
      </c>
      <c r="G28" s="129">
        <f>'Startovní listina'!E58</f>
        <v>1978</v>
      </c>
      <c r="H28" s="129" t="str">
        <f>'Startovní listina'!F58</f>
        <v>TK Sokoli</v>
      </c>
      <c r="I28" s="130">
        <v>0.09439814814814813</v>
      </c>
    </row>
    <row r="29" spans="1:9" ht="18.75" customHeight="1">
      <c r="A29" s="121">
        <v>52</v>
      </c>
      <c r="B29" s="122">
        <v>25</v>
      </c>
      <c r="C29" s="128" t="str">
        <f>'Startovní listina'!G33</f>
        <v>A</v>
      </c>
      <c r="D29" s="128">
        <f>'Startovní listina'!B33</f>
        <v>31</v>
      </c>
      <c r="E29" s="129" t="str">
        <f>'Startovní listina'!C33</f>
        <v>Čech</v>
      </c>
      <c r="F29" s="129" t="str">
        <f>'Startovní listina'!D33</f>
        <v>Martin</v>
      </c>
      <c r="G29" s="129">
        <f>'Startovní listina'!E33</f>
        <v>1978</v>
      </c>
      <c r="H29" s="129" t="str">
        <f>'Startovní listina'!F33</f>
        <v>Farma Jiřího Chrásta - SK Veselí</v>
      </c>
      <c r="I29" s="130">
        <v>0.09454861111111111</v>
      </c>
    </row>
    <row r="30" spans="1:9" ht="18.75" customHeight="1">
      <c r="A30" s="121">
        <v>56</v>
      </c>
      <c r="B30" s="122">
        <v>26</v>
      </c>
      <c r="C30" s="128" t="str">
        <f>'Startovní listina'!G47</f>
        <v>A</v>
      </c>
      <c r="D30" s="128">
        <f>'Startovní listina'!B47</f>
        <v>47</v>
      </c>
      <c r="E30" s="129" t="str">
        <f>'Startovní listina'!C47</f>
        <v>Kupka</v>
      </c>
      <c r="F30" s="129" t="str">
        <f>'Startovní listina'!D47</f>
        <v>Pavel</v>
      </c>
      <c r="G30" s="129">
        <f>'Startovní listina'!E47</f>
        <v>1975</v>
      </c>
      <c r="H30" s="129" t="str">
        <f>'Startovní listina'!F47</f>
        <v>Lukovany</v>
      </c>
      <c r="I30" s="130">
        <v>0.09560185185185184</v>
      </c>
    </row>
    <row r="31" spans="1:9" ht="18.75" customHeight="1">
      <c r="A31" s="121">
        <v>60</v>
      </c>
      <c r="B31" s="122">
        <v>27</v>
      </c>
      <c r="C31" s="128" t="str">
        <f>'Startovní listina'!G65</f>
        <v>A</v>
      </c>
      <c r="D31" s="128">
        <f>'Startovní listina'!B65</f>
        <v>67</v>
      </c>
      <c r="E31" s="129" t="str">
        <f>'Startovní listina'!C65</f>
        <v>Ledvina</v>
      </c>
      <c r="F31" s="129" t="str">
        <f>'Startovní listina'!D65</f>
        <v>Luděk</v>
      </c>
      <c r="G31" s="129">
        <f>'Startovní listina'!E65</f>
        <v>1976</v>
      </c>
      <c r="H31" s="129" t="str">
        <f>'Startovní listina'!F65</f>
        <v>Bílovice nad Svitavou</v>
      </c>
      <c r="I31" s="130">
        <v>0.09767361111111111</v>
      </c>
    </row>
    <row r="32" spans="1:9" ht="18.75" customHeight="1">
      <c r="A32" s="121">
        <v>61</v>
      </c>
      <c r="B32" s="122">
        <v>28</v>
      </c>
      <c r="C32" s="128" t="str">
        <f>'Startovní listina'!G22</f>
        <v>A</v>
      </c>
      <c r="D32" s="128">
        <f>'Startovní listina'!B22</f>
        <v>19</v>
      </c>
      <c r="E32" s="129" t="str">
        <f>'Startovní listina'!C22</f>
        <v>Pozler</v>
      </c>
      <c r="F32" s="129" t="str">
        <f>'Startovní listina'!D22</f>
        <v>Jiří</v>
      </c>
      <c r="G32" s="129">
        <f>'Startovní listina'!E22</f>
        <v>1983</v>
      </c>
      <c r="H32" s="129" t="str">
        <f>'Startovní listina'!F22</f>
        <v>Hradec Králové</v>
      </c>
      <c r="I32" s="130">
        <v>0.09777777777777778</v>
      </c>
    </row>
    <row r="33" spans="1:9" ht="18.75" customHeight="1">
      <c r="A33" s="121">
        <v>68</v>
      </c>
      <c r="B33" s="122">
        <v>29</v>
      </c>
      <c r="C33" s="128" t="str">
        <f>'Startovní listina'!G88</f>
        <v>A</v>
      </c>
      <c r="D33" s="128">
        <f>'Startovní listina'!B88</f>
        <v>95</v>
      </c>
      <c r="E33" s="129" t="str">
        <f>'Startovní listina'!C88</f>
        <v>Filip</v>
      </c>
      <c r="F33" s="129" t="str">
        <f>'Startovní listina'!D88</f>
        <v>Rostislav</v>
      </c>
      <c r="G33" s="129">
        <f>'Startovní listina'!E88</f>
        <v>1986</v>
      </c>
      <c r="H33" s="129" t="str">
        <f>'Startovní listina'!F88</f>
        <v> Horolezecký oddíl Vír</v>
      </c>
      <c r="I33" s="130">
        <v>0.10269675925925925</v>
      </c>
    </row>
    <row r="34" spans="1:9" ht="18.75" customHeight="1">
      <c r="A34" s="121">
        <v>69</v>
      </c>
      <c r="B34" s="122">
        <v>30</v>
      </c>
      <c r="C34" s="128" t="str">
        <f>'Startovní listina'!G89</f>
        <v>A</v>
      </c>
      <c r="D34" s="128">
        <f>'Startovní listina'!B89</f>
        <v>96</v>
      </c>
      <c r="E34" s="129" t="str">
        <f>'Startovní listina'!C89</f>
        <v>Koutský</v>
      </c>
      <c r="F34" s="129" t="str">
        <f>'Startovní listina'!D89</f>
        <v>Tomáš</v>
      </c>
      <c r="G34" s="129">
        <f>'Startovní listina'!E89</f>
        <v>1987</v>
      </c>
      <c r="H34" s="129" t="str">
        <f>'Startovní listina'!F89</f>
        <v> Horolezecký oddíl Vír</v>
      </c>
      <c r="I34" s="130">
        <v>0.10269675925925925</v>
      </c>
    </row>
    <row r="35" spans="1:9" ht="18.75" customHeight="1">
      <c r="A35" s="121">
        <v>71</v>
      </c>
      <c r="B35" s="122">
        <v>31</v>
      </c>
      <c r="C35" s="128" t="str">
        <f>'Startovní listina'!G42</f>
        <v>A</v>
      </c>
      <c r="D35" s="128">
        <f>'Startovní listina'!B42</f>
        <v>42</v>
      </c>
      <c r="E35" s="129" t="str">
        <f>'Startovní listina'!C42</f>
        <v>Blaha</v>
      </c>
      <c r="F35" s="129" t="str">
        <f>'Startovní listina'!D42</f>
        <v>Rostislav</v>
      </c>
      <c r="G35" s="129">
        <f>'Startovní listina'!E42</f>
        <v>1989</v>
      </c>
      <c r="H35" s="129" t="str">
        <f>'Startovní listina'!F42</f>
        <v>BK Vísky</v>
      </c>
      <c r="I35" s="130">
        <v>0.10332175925925925</v>
      </c>
    </row>
    <row r="36" spans="1:9" ht="18.75" customHeight="1">
      <c r="A36" s="121">
        <v>76</v>
      </c>
      <c r="B36" s="122">
        <v>32</v>
      </c>
      <c r="C36" s="128" t="str">
        <f>'Startovní listina'!G9</f>
        <v>A</v>
      </c>
      <c r="D36" s="128">
        <f>'Startovní listina'!B9</f>
        <v>5</v>
      </c>
      <c r="E36" s="129" t="str">
        <f>'Startovní listina'!C9</f>
        <v>Milka</v>
      </c>
      <c r="F36" s="129" t="str">
        <f>'Startovní listina'!D9</f>
        <v>Zdeněk</v>
      </c>
      <c r="G36" s="129">
        <f>'Startovní listina'!E9</f>
        <v>1984</v>
      </c>
      <c r="H36" s="129" t="str">
        <f>'Startovní listina'!F9</f>
        <v>Brno</v>
      </c>
      <c r="I36" s="130">
        <v>0.10747685185185185</v>
      </c>
    </row>
    <row r="37" spans="1:9" ht="18.75" customHeight="1">
      <c r="A37" s="121">
        <v>79</v>
      </c>
      <c r="B37" s="122">
        <v>33</v>
      </c>
      <c r="C37" s="128" t="str">
        <f>'Startovní listina'!G48</f>
        <v>A</v>
      </c>
      <c r="D37" s="128">
        <f>'Startovní listina'!B48</f>
        <v>48</v>
      </c>
      <c r="E37" s="129" t="str">
        <f>'Startovní listina'!C48</f>
        <v>Kubík</v>
      </c>
      <c r="F37" s="129" t="str">
        <f>'Startovní listina'!D48</f>
        <v>Oldřich</v>
      </c>
      <c r="G37" s="129">
        <f>'Startovní listina'!E48</f>
        <v>1981</v>
      </c>
      <c r="H37" s="129" t="str">
        <f>'Startovní listina'!F48</f>
        <v>TJ Jiskra Vír</v>
      </c>
      <c r="I37" s="130">
        <v>0.1081712962962963</v>
      </c>
    </row>
    <row r="38" spans="1:9" s="41" customFormat="1" ht="12.75">
      <c r="A38" s="69">
        <f>IF('Výsledková listina A'!D38&lt;&gt;"",#REF!+1,"")</f>
      </c>
      <c r="B38" s="74"/>
      <c r="C38" s="70">
        <f>'Startovní listina'!G97</f>
      </c>
      <c r="D38" s="70">
        <f>'Startovní listina'!B97</f>
      </c>
      <c r="E38" s="71">
        <f>'Startovní listina'!C97</f>
      </c>
      <c r="F38" s="71">
        <f>'Startovní listina'!D97</f>
      </c>
      <c r="G38" s="71">
        <f>'Startovní listina'!E97</f>
      </c>
      <c r="H38" s="71">
        <f>'Startovní listina'!F97</f>
      </c>
      <c r="I38" s="76"/>
    </row>
    <row r="39" spans="1:9" s="41" customFormat="1" ht="12.75">
      <c r="A39" s="69">
        <f>IF('Výsledková listina A'!D39&lt;&gt;"",A38+1,"")</f>
      </c>
      <c r="B39" s="74"/>
      <c r="C39" s="70">
        <f>'Startovní listina'!G98</f>
      </c>
      <c r="D39" s="70">
        <f>'Startovní listina'!B98</f>
      </c>
      <c r="E39" s="71">
        <f>'Startovní listina'!C98</f>
      </c>
      <c r="F39" s="71">
        <f>'Startovní listina'!D98</f>
      </c>
      <c r="G39" s="71">
        <f>'Startovní listina'!E98</f>
      </c>
      <c r="H39" s="71">
        <f>'Startovní listina'!F98</f>
      </c>
      <c r="I39" s="76"/>
    </row>
    <row r="40" spans="1:9" s="41" customFormat="1" ht="12.75">
      <c r="A40" s="69">
        <f>IF('Výsledková listina A'!D40&lt;&gt;"",A39+1,"")</f>
      </c>
      <c r="B40" s="74"/>
      <c r="C40" s="70">
        <f>'Startovní listina'!G99</f>
      </c>
      <c r="D40" s="70">
        <f>'Startovní listina'!B99</f>
      </c>
      <c r="E40" s="71">
        <f>'Startovní listina'!C99</f>
      </c>
      <c r="F40" s="71">
        <f>'Startovní listina'!D99</f>
      </c>
      <c r="G40" s="71">
        <f>'Startovní listina'!E99</f>
      </c>
      <c r="H40" s="71">
        <f>'Startovní listina'!F99</f>
      </c>
      <c r="I40" s="76"/>
    </row>
    <row r="41" spans="1:9" s="41" customFormat="1" ht="12.75">
      <c r="A41" s="69">
        <f>IF('Výsledková listina A'!D41&lt;&gt;"",A40+1,"")</f>
      </c>
      <c r="B41" s="74"/>
      <c r="C41" s="70">
        <f>'Startovní listina'!G100</f>
      </c>
      <c r="D41" s="70">
        <f>'Startovní listina'!B100</f>
      </c>
      <c r="E41" s="71">
        <f>'Startovní listina'!C100</f>
      </c>
      <c r="F41" s="71">
        <f>'Startovní listina'!D100</f>
      </c>
      <c r="G41" s="71">
        <f>'Startovní listina'!E100</f>
      </c>
      <c r="H41" s="71">
        <f>'Startovní listina'!F100</f>
      </c>
      <c r="I41" s="76"/>
    </row>
    <row r="42" spans="1:9" s="41" customFormat="1" ht="12.75">
      <c r="A42" s="69">
        <f>IF('Výsledková listina A'!D42&lt;&gt;"",A41+1,"")</f>
      </c>
      <c r="B42" s="74"/>
      <c r="C42" s="70">
        <f>'Startovní listina'!G101</f>
      </c>
      <c r="D42" s="70">
        <f>'Startovní listina'!B101</f>
      </c>
      <c r="E42" s="71">
        <f>'Startovní listina'!C101</f>
      </c>
      <c r="F42" s="71">
        <f>'Startovní listina'!D101</f>
      </c>
      <c r="G42" s="71">
        <f>'Startovní listina'!E101</f>
      </c>
      <c r="H42" s="71">
        <f>'Startovní listina'!F101</f>
      </c>
      <c r="I42" s="76"/>
    </row>
    <row r="43" spans="1:9" s="41" customFormat="1" ht="12.75">
      <c r="A43" s="69">
        <f>IF('Výsledková listina A'!D43&lt;&gt;"",A42+1,"")</f>
      </c>
      <c r="B43" s="74"/>
      <c r="C43" s="70">
        <f>'Startovní listina'!G102</f>
      </c>
      <c r="D43" s="70">
        <f>'Startovní listina'!B102</f>
      </c>
      <c r="E43" s="71">
        <f>'Startovní listina'!C102</f>
      </c>
      <c r="F43" s="71">
        <f>'Startovní listina'!D102</f>
      </c>
      <c r="G43" s="71">
        <f>'Startovní listina'!E102</f>
      </c>
      <c r="H43" s="71">
        <f>'Startovní listina'!F102</f>
      </c>
      <c r="I43" s="76"/>
    </row>
    <row r="44" spans="1:9" s="41" customFormat="1" ht="12.75">
      <c r="A44" s="69">
        <f>IF('Výsledková listina A'!D44&lt;&gt;"",A43+1,"")</f>
      </c>
      <c r="B44" s="74"/>
      <c r="C44" s="70">
        <f>'Startovní listina'!G103</f>
      </c>
      <c r="D44" s="70">
        <f>'Startovní listina'!B103</f>
      </c>
      <c r="E44" s="71">
        <f>'Startovní listina'!C103</f>
      </c>
      <c r="F44" s="71">
        <f>'Startovní listina'!D103</f>
      </c>
      <c r="G44" s="71">
        <f>'Startovní listina'!E103</f>
      </c>
      <c r="H44" s="71">
        <f>'Startovní listina'!F103</f>
      </c>
      <c r="I44" s="76"/>
    </row>
    <row r="45" spans="1:9" s="41" customFormat="1" ht="12.75">
      <c r="A45" s="69">
        <f>IF('Výsledková listina A'!D45&lt;&gt;"",A44+1,"")</f>
      </c>
      <c r="B45" s="74"/>
      <c r="C45" s="70">
        <f>'Startovní listina'!G104</f>
      </c>
      <c r="D45" s="70">
        <f>'Startovní listina'!B104</f>
      </c>
      <c r="E45" s="71">
        <f>'Startovní listina'!C104</f>
      </c>
      <c r="F45" s="71">
        <f>'Startovní listina'!D104</f>
      </c>
      <c r="G45" s="71">
        <f>'Startovní listina'!E104</f>
      </c>
      <c r="H45" s="71">
        <f>'Startovní listina'!F104</f>
      </c>
      <c r="I45" s="76"/>
    </row>
    <row r="46" spans="1:9" s="41" customFormat="1" ht="12.75">
      <c r="A46" s="69">
        <f>IF('Výsledková listina A'!D46&lt;&gt;"",A45+1,"")</f>
      </c>
      <c r="B46" s="74"/>
      <c r="C46" s="70">
        <f>'Startovní listina'!G105</f>
      </c>
      <c r="D46" s="70">
        <f>'Startovní listina'!B105</f>
      </c>
      <c r="E46" s="71">
        <f>'Startovní listina'!C105</f>
      </c>
      <c r="F46" s="71">
        <f>'Startovní listina'!D105</f>
      </c>
      <c r="G46" s="71">
        <f>'Startovní listina'!E105</f>
      </c>
      <c r="H46" s="71">
        <f>'Startovní listina'!F105</f>
      </c>
      <c r="I46" s="76"/>
    </row>
    <row r="47" spans="1:9" s="41" customFormat="1" ht="12.75">
      <c r="A47" s="69">
        <f>IF('Výsledková listina A'!D47&lt;&gt;"",A46+1,"")</f>
      </c>
      <c r="B47" s="74"/>
      <c r="C47" s="70">
        <f>'Startovní listina'!G106</f>
      </c>
      <c r="D47" s="70">
        <f>'Startovní listina'!B106</f>
      </c>
      <c r="E47" s="71">
        <f>'Startovní listina'!C106</f>
      </c>
      <c r="F47" s="71">
        <f>'Startovní listina'!D106</f>
      </c>
      <c r="G47" s="71">
        <f>'Startovní listina'!E106</f>
      </c>
      <c r="H47" s="71">
        <f>'Startovní listina'!F106</f>
      </c>
      <c r="I47" s="76"/>
    </row>
    <row r="48" spans="1:9" s="41" customFormat="1" ht="12.75">
      <c r="A48" s="69">
        <f>IF('Výsledková listina A'!D48&lt;&gt;"",A47+1,"")</f>
      </c>
      <c r="B48" s="74"/>
      <c r="C48" s="70">
        <f>'Startovní listina'!G107</f>
      </c>
      <c r="D48" s="70">
        <f>'Startovní listina'!B107</f>
      </c>
      <c r="E48" s="71">
        <f>'Startovní listina'!C107</f>
      </c>
      <c r="F48" s="71">
        <f>'Startovní listina'!D107</f>
      </c>
      <c r="G48" s="71">
        <f>'Startovní listina'!E107</f>
      </c>
      <c r="H48" s="71">
        <f>'Startovní listina'!F107</f>
      </c>
      <c r="I48" s="76"/>
    </row>
    <row r="49" spans="1:9" s="41" customFormat="1" ht="12.75">
      <c r="A49" s="69">
        <f>IF('Výsledková listina A'!D49&lt;&gt;"",A48+1,"")</f>
      </c>
      <c r="B49" s="74"/>
      <c r="C49" s="70">
        <f>'Startovní listina'!G108</f>
      </c>
      <c r="D49" s="70">
        <f>'Startovní listina'!B108</f>
      </c>
      <c r="E49" s="71">
        <f>'Startovní listina'!C108</f>
      </c>
      <c r="F49" s="71">
        <f>'Startovní listina'!D108</f>
      </c>
      <c r="G49" s="71">
        <f>'Startovní listina'!E108</f>
      </c>
      <c r="H49" s="71">
        <f>'Startovní listina'!F108</f>
      </c>
      <c r="I49" s="76"/>
    </row>
    <row r="50" spans="1:9" s="41" customFormat="1" ht="12.75">
      <c r="A50" s="69">
        <f>IF('Výsledková listina A'!D50&lt;&gt;"",A49+1,"")</f>
      </c>
      <c r="B50" s="74"/>
      <c r="C50" s="70">
        <f>'Startovní listina'!G109</f>
      </c>
      <c r="D50" s="70">
        <f>'Startovní listina'!B109</f>
      </c>
      <c r="E50" s="71">
        <f>'Startovní listina'!C109</f>
      </c>
      <c r="F50" s="71">
        <f>'Startovní listina'!D109</f>
      </c>
      <c r="G50" s="71">
        <f>'Startovní listina'!E109</f>
      </c>
      <c r="H50" s="71">
        <f>'Startovní listina'!F109</f>
      </c>
      <c r="I50" s="76"/>
    </row>
    <row r="51" spans="1:9" s="41" customFormat="1" ht="12.75">
      <c r="A51" s="69">
        <f>IF('Výsledková listina A'!D51&lt;&gt;"",A50+1,"")</f>
      </c>
      <c r="B51" s="74"/>
      <c r="C51" s="70">
        <f>'Startovní listina'!G110</f>
      </c>
      <c r="D51" s="70">
        <f>'Startovní listina'!B110</f>
      </c>
      <c r="E51" s="71">
        <f>'Startovní listina'!C110</f>
      </c>
      <c r="F51" s="71">
        <f>'Startovní listina'!D110</f>
      </c>
      <c r="G51" s="71">
        <f>'Startovní listina'!E110</f>
      </c>
      <c r="H51" s="71">
        <f>'Startovní listina'!F110</f>
      </c>
      <c r="I51" s="76"/>
    </row>
    <row r="52" spans="1:9" s="41" customFormat="1" ht="12.75">
      <c r="A52" s="69">
        <f>IF('Výsledková listina A'!D52&lt;&gt;"",A51+1,"")</f>
      </c>
      <c r="B52" s="74"/>
      <c r="C52" s="70">
        <f>'Startovní listina'!G111</f>
      </c>
      <c r="D52" s="70">
        <f>'Startovní listina'!B111</f>
      </c>
      <c r="E52" s="71">
        <f>'Startovní listina'!C111</f>
      </c>
      <c r="F52" s="71">
        <f>'Startovní listina'!D111</f>
      </c>
      <c r="G52" s="71">
        <f>'Startovní listina'!E111</f>
      </c>
      <c r="H52" s="71">
        <f>'Startovní listina'!F111</f>
      </c>
      <c r="I52" s="76"/>
    </row>
    <row r="53" spans="1:9" s="41" customFormat="1" ht="12.75">
      <c r="A53" s="69">
        <f>IF('Výsledková listina A'!D53&lt;&gt;"",A52+1,"")</f>
      </c>
      <c r="B53" s="74"/>
      <c r="C53" s="70">
        <f>'Startovní listina'!G112</f>
      </c>
      <c r="D53" s="70">
        <f>'Startovní listina'!B112</f>
      </c>
      <c r="E53" s="71">
        <f>'Startovní listina'!C112</f>
      </c>
      <c r="F53" s="71">
        <f>'Startovní listina'!D112</f>
      </c>
      <c r="G53" s="71">
        <f>'Startovní listina'!E112</f>
      </c>
      <c r="H53" s="71">
        <f>'Startovní listina'!F112</f>
      </c>
      <c r="I53" s="76"/>
    </row>
    <row r="54" spans="1:9" s="41" customFormat="1" ht="12.75">
      <c r="A54" s="69">
        <f>IF('Výsledková listina A'!D54&lt;&gt;"",A53+1,"")</f>
      </c>
      <c r="B54" s="74"/>
      <c r="C54" s="70">
        <f>'Startovní listina'!G113</f>
      </c>
      <c r="D54" s="70">
        <f>'Startovní listina'!B113</f>
      </c>
      <c r="E54" s="71">
        <f>'Startovní listina'!C113</f>
      </c>
      <c r="F54" s="71">
        <f>'Startovní listina'!D113</f>
      </c>
      <c r="G54" s="71">
        <f>'Startovní listina'!E113</f>
      </c>
      <c r="H54" s="71">
        <f>'Startovní listina'!F113</f>
      </c>
      <c r="I54" s="76"/>
    </row>
    <row r="55" spans="1:9" s="41" customFormat="1" ht="12.75">
      <c r="A55" s="69">
        <f>IF('Výsledková listina A'!D55&lt;&gt;"",A54+1,"")</f>
      </c>
      <c r="B55" s="74"/>
      <c r="C55" s="70">
        <f>'Startovní listina'!G114</f>
      </c>
      <c r="D55" s="70">
        <f>'Startovní listina'!B114</f>
      </c>
      <c r="E55" s="71">
        <f>'Startovní listina'!C114</f>
      </c>
      <c r="F55" s="71">
        <f>'Startovní listina'!D114</f>
      </c>
      <c r="G55" s="71">
        <f>'Startovní listina'!E114</f>
      </c>
      <c r="H55" s="71">
        <f>'Startovní listina'!F114</f>
      </c>
      <c r="I55" s="76"/>
    </row>
    <row r="56" spans="1:9" s="41" customFormat="1" ht="12.75">
      <c r="A56" s="69">
        <f>IF('Výsledková listina A'!D56&lt;&gt;"",A55+1,"")</f>
      </c>
      <c r="B56" s="74"/>
      <c r="C56" s="70">
        <f>'Startovní listina'!G115</f>
      </c>
      <c r="D56" s="70">
        <f>'Startovní listina'!B115</f>
      </c>
      <c r="E56" s="71">
        <f>'Startovní listina'!C115</f>
      </c>
      <c r="F56" s="71">
        <f>'Startovní listina'!D115</f>
      </c>
      <c r="G56" s="71">
        <f>'Startovní listina'!E115</f>
      </c>
      <c r="H56" s="71">
        <f>'Startovní listina'!F115</f>
      </c>
      <c r="I56" s="76"/>
    </row>
    <row r="57" spans="1:9" s="41" customFormat="1" ht="12.75">
      <c r="A57" s="69">
        <f>IF('Výsledková listina A'!D57&lt;&gt;"",A56+1,"")</f>
      </c>
      <c r="B57" s="74"/>
      <c r="C57" s="70">
        <f>'Startovní listina'!G116</f>
      </c>
      <c r="D57" s="70">
        <f>'Startovní listina'!B116</f>
      </c>
      <c r="E57" s="71">
        <f>'Startovní listina'!C116</f>
      </c>
      <c r="F57" s="71">
        <f>'Startovní listina'!D116</f>
      </c>
      <c r="G57" s="71">
        <f>'Startovní listina'!E116</f>
      </c>
      <c r="H57" s="71">
        <f>'Startovní listina'!F116</f>
      </c>
      <c r="I57" s="76"/>
    </row>
    <row r="58" spans="1:9" s="41" customFormat="1" ht="12.75">
      <c r="A58" s="69">
        <f>IF('Výsledková listina A'!D58&lt;&gt;"",A57+1,"")</f>
      </c>
      <c r="B58" s="74"/>
      <c r="C58" s="70">
        <f>'Startovní listina'!G117</f>
      </c>
      <c r="D58" s="70">
        <f>'Startovní listina'!B117</f>
      </c>
      <c r="E58" s="71">
        <f>'Startovní listina'!C117</f>
      </c>
      <c r="F58" s="71">
        <f>'Startovní listina'!D117</f>
      </c>
      <c r="G58" s="71">
        <f>'Startovní listina'!E117</f>
      </c>
      <c r="H58" s="71">
        <f>'Startovní listina'!F117</f>
      </c>
      <c r="I58" s="76"/>
    </row>
    <row r="59" spans="1:9" s="41" customFormat="1" ht="12.75">
      <c r="A59" s="69">
        <f>IF('Výsledková listina A'!D59&lt;&gt;"",A58+1,"")</f>
      </c>
      <c r="B59" s="74"/>
      <c r="C59" s="70">
        <f>'Startovní listina'!G118</f>
      </c>
      <c r="D59" s="70">
        <f>'Startovní listina'!B118</f>
      </c>
      <c r="E59" s="71">
        <f>'Startovní listina'!C118</f>
      </c>
      <c r="F59" s="71">
        <f>'Startovní listina'!D118</f>
      </c>
      <c r="G59" s="71">
        <f>'Startovní listina'!E118</f>
      </c>
      <c r="H59" s="71">
        <f>'Startovní listina'!F118</f>
      </c>
      <c r="I59" s="76"/>
    </row>
    <row r="60" spans="1:9" s="41" customFormat="1" ht="12.75">
      <c r="A60" s="69">
        <f>IF('Výsledková listina A'!D60&lt;&gt;"",A59+1,"")</f>
      </c>
      <c r="B60" s="74"/>
      <c r="C60" s="70">
        <f>'Startovní listina'!G119</f>
      </c>
      <c r="D60" s="70">
        <f>'Startovní listina'!B119</f>
      </c>
      <c r="E60" s="71">
        <f>'Startovní listina'!C119</f>
      </c>
      <c r="F60" s="71">
        <f>'Startovní listina'!D119</f>
      </c>
      <c r="G60" s="71">
        <f>'Startovní listina'!E119</f>
      </c>
      <c r="H60" s="71">
        <f>'Startovní listina'!F119</f>
      </c>
      <c r="I60" s="76"/>
    </row>
    <row r="61" spans="1:9" s="41" customFormat="1" ht="12.75">
      <c r="A61" s="69">
        <f>IF('Výsledková listina A'!D61&lt;&gt;"",A60+1,"")</f>
      </c>
      <c r="B61" s="74"/>
      <c r="C61" s="70">
        <f>'Startovní listina'!G120</f>
      </c>
      <c r="D61" s="70">
        <f>'Startovní listina'!B120</f>
      </c>
      <c r="E61" s="71">
        <f>'Startovní listina'!C120</f>
      </c>
      <c r="F61" s="71">
        <f>'Startovní listina'!D120</f>
      </c>
      <c r="G61" s="71">
        <f>'Startovní listina'!E120</f>
      </c>
      <c r="H61" s="71">
        <f>'Startovní listina'!F120</f>
      </c>
      <c r="I61" s="76"/>
    </row>
    <row r="62" spans="1:9" s="41" customFormat="1" ht="12.75">
      <c r="A62" s="69">
        <f>IF('Výsledková listina A'!D62&lt;&gt;"",A61+1,"")</f>
      </c>
      <c r="B62" s="74"/>
      <c r="C62" s="70">
        <f>'Startovní listina'!G121</f>
      </c>
      <c r="D62" s="70">
        <f>'Startovní listina'!B121</f>
      </c>
      <c r="E62" s="71">
        <f>'Startovní listina'!C121</f>
      </c>
      <c r="F62" s="71">
        <f>'Startovní listina'!D121</f>
      </c>
      <c r="G62" s="71">
        <f>'Startovní listina'!E121</f>
      </c>
      <c r="H62" s="71">
        <f>'Startovní listina'!F121</f>
      </c>
      <c r="I62" s="76"/>
    </row>
    <row r="63" spans="1:9" s="41" customFormat="1" ht="12.75">
      <c r="A63" s="69">
        <f>IF('Výsledková listina A'!D63&lt;&gt;"",A62+1,"")</f>
      </c>
      <c r="B63" s="74"/>
      <c r="C63" s="70">
        <f>'Startovní listina'!G122</f>
      </c>
      <c r="D63" s="70">
        <f>'Startovní listina'!B122</f>
      </c>
      <c r="E63" s="71">
        <f>'Startovní listina'!C122</f>
      </c>
      <c r="F63" s="71">
        <f>'Startovní listina'!D122</f>
      </c>
      <c r="G63" s="71">
        <f>'Startovní listina'!E122</f>
      </c>
      <c r="H63" s="71">
        <f>'Startovní listina'!F122</f>
      </c>
      <c r="I63" s="76"/>
    </row>
    <row r="64" spans="1:9" s="41" customFormat="1" ht="12.75">
      <c r="A64" s="69">
        <f>IF('Výsledková listina A'!D64&lt;&gt;"",A63+1,"")</f>
      </c>
      <c r="B64" s="74"/>
      <c r="C64" s="70">
        <f>'Startovní listina'!G123</f>
      </c>
      <c r="D64" s="70">
        <f>'Startovní listina'!B123</f>
      </c>
      <c r="E64" s="71">
        <f>'Startovní listina'!C123</f>
      </c>
      <c r="F64" s="71">
        <f>'Startovní listina'!D123</f>
      </c>
      <c r="G64" s="71">
        <f>'Startovní listina'!E123</f>
      </c>
      <c r="H64" s="71">
        <f>'Startovní listina'!F123</f>
      </c>
      <c r="I64" s="76"/>
    </row>
    <row r="65" spans="1:9" s="41" customFormat="1" ht="12.75">
      <c r="A65" s="69">
        <f>IF('Výsledková listina A'!D65&lt;&gt;"",A64+1,"")</f>
      </c>
      <c r="B65" s="74"/>
      <c r="C65" s="70">
        <f>'Startovní listina'!G124</f>
      </c>
      <c r="D65" s="70">
        <f>'Startovní listina'!B124</f>
      </c>
      <c r="E65" s="71">
        <f>'Startovní listina'!C124</f>
      </c>
      <c r="F65" s="71">
        <f>'Startovní listina'!D124</f>
      </c>
      <c r="G65" s="71">
        <f>'Startovní listina'!E124</f>
      </c>
      <c r="H65" s="71">
        <f>'Startovní listina'!F124</f>
      </c>
      <c r="I65" s="76"/>
    </row>
    <row r="66" spans="1:9" s="41" customFormat="1" ht="12.75">
      <c r="A66" s="69">
        <f>IF('Výsledková listina A'!D66&lt;&gt;"",A65+1,"")</f>
      </c>
      <c r="B66" s="74"/>
      <c r="C66" s="70">
        <f>'Startovní listina'!G125</f>
      </c>
      <c r="D66" s="70">
        <f>'Startovní listina'!B125</f>
      </c>
      <c r="E66" s="71">
        <f>'Startovní listina'!C125</f>
      </c>
      <c r="F66" s="71">
        <f>'Startovní listina'!D125</f>
      </c>
      <c r="G66" s="71">
        <f>'Startovní listina'!E125</f>
      </c>
      <c r="H66" s="71">
        <f>'Startovní listina'!F125</f>
      </c>
      <c r="I66" s="76"/>
    </row>
    <row r="67" spans="1:9" s="41" customFormat="1" ht="12.75">
      <c r="A67" s="69">
        <f>IF('Výsledková listina A'!D67&lt;&gt;"",A66+1,"")</f>
      </c>
      <c r="B67" s="74"/>
      <c r="C67" s="70">
        <f>'Startovní listina'!G126</f>
      </c>
      <c r="D67" s="70">
        <f>'Startovní listina'!B126</f>
      </c>
      <c r="E67" s="71">
        <f>'Startovní listina'!C126</f>
      </c>
      <c r="F67" s="71">
        <f>'Startovní listina'!D126</f>
      </c>
      <c r="G67" s="71">
        <f>'Startovní listina'!E126</f>
      </c>
      <c r="H67" s="71">
        <f>'Startovní listina'!F126</f>
      </c>
      <c r="I67" s="76"/>
    </row>
    <row r="68" spans="1:9" s="41" customFormat="1" ht="12.75">
      <c r="A68" s="69">
        <f>IF('Výsledková listina A'!D68&lt;&gt;"",A67+1,"")</f>
      </c>
      <c r="B68" s="74"/>
      <c r="C68" s="70">
        <f>'Startovní listina'!G127</f>
      </c>
      <c r="D68" s="70">
        <f>'Startovní listina'!B127</f>
      </c>
      <c r="E68" s="71">
        <f>'Startovní listina'!C127</f>
      </c>
      <c r="F68" s="71">
        <f>'Startovní listina'!D127</f>
      </c>
      <c r="G68" s="71">
        <f>'Startovní listina'!E127</f>
      </c>
      <c r="H68" s="71">
        <f>'Startovní listina'!F127</f>
      </c>
      <c r="I68" s="76"/>
    </row>
    <row r="69" spans="1:9" s="41" customFormat="1" ht="12.75">
      <c r="A69" s="69">
        <f>IF('Výsledková listina A'!D69&lt;&gt;"",A68+1,"")</f>
      </c>
      <c r="B69" s="74"/>
      <c r="C69" s="70">
        <f>'Startovní listina'!G128</f>
      </c>
      <c r="D69" s="70">
        <f>'Startovní listina'!B128</f>
      </c>
      <c r="E69" s="71">
        <f>'Startovní listina'!C128</f>
      </c>
      <c r="F69" s="71">
        <f>'Startovní listina'!D128</f>
      </c>
      <c r="G69" s="71">
        <f>'Startovní listina'!E128</f>
      </c>
      <c r="H69" s="71">
        <f>'Startovní listina'!F128</f>
      </c>
      <c r="I69" s="76"/>
    </row>
    <row r="70" spans="1:9" ht="12.75">
      <c r="A70" s="69">
        <f>IF('Výsledková listina A'!D70&lt;&gt;"",A69+1,"")</f>
      </c>
      <c r="B70" s="74"/>
      <c r="C70" s="70">
        <f>'Startovní listina'!G129</f>
      </c>
      <c r="D70" s="70">
        <f>'Startovní listina'!B129</f>
      </c>
      <c r="E70" s="71">
        <f>'Startovní listina'!C129</f>
      </c>
      <c r="F70" s="71">
        <f>'Startovní listina'!D129</f>
      </c>
      <c r="G70" s="71">
        <f>'Startovní listina'!E129</f>
      </c>
      <c r="H70" s="71">
        <f>'Startovní listina'!F129</f>
      </c>
      <c r="I70" s="76"/>
    </row>
    <row r="71" spans="1:9" ht="12.75">
      <c r="A71" s="69">
        <f>IF('Výsledková listina A'!D71&lt;&gt;"",A70+1,"")</f>
      </c>
      <c r="B71" s="74"/>
      <c r="C71" s="70">
        <f>'Startovní listina'!G130</f>
      </c>
      <c r="D71" s="70">
        <f>'Startovní listina'!B130</f>
      </c>
      <c r="E71" s="71">
        <f>'Startovní listina'!C130</f>
      </c>
      <c r="F71" s="71">
        <f>'Startovní listina'!D130</f>
      </c>
      <c r="G71" s="71">
        <f>'Startovní listina'!E130</f>
      </c>
      <c r="H71" s="71">
        <f>'Startovní listina'!F130</f>
      </c>
      <c r="I71" s="76"/>
    </row>
    <row r="72" spans="1:9" ht="12.75">
      <c r="A72" s="69">
        <f>IF('Výsledková listina A'!D72&lt;&gt;"",A71+1,"")</f>
      </c>
      <c r="B72" s="74"/>
      <c r="C72" s="70">
        <f>'Startovní listina'!G131</f>
      </c>
      <c r="D72" s="70">
        <f>'Startovní listina'!B131</f>
      </c>
      <c r="E72" s="71">
        <f>'Startovní listina'!C131</f>
      </c>
      <c r="F72" s="71">
        <f>'Startovní listina'!D131</f>
      </c>
      <c r="G72" s="71">
        <f>'Startovní listina'!E131</f>
      </c>
      <c r="H72" s="71">
        <f>'Startovní listina'!F131</f>
      </c>
      <c r="I72" s="76"/>
    </row>
    <row r="73" spans="1:9" ht="12.75">
      <c r="A73" s="69">
        <f>IF('Výsledková listina A'!D73&lt;&gt;"",A72+1,"")</f>
      </c>
      <c r="B73" s="74"/>
      <c r="C73" s="70">
        <f>'Startovní listina'!G132</f>
      </c>
      <c r="D73" s="70">
        <f>'Startovní listina'!B132</f>
      </c>
      <c r="E73" s="71">
        <f>'Startovní listina'!C132</f>
      </c>
      <c r="F73" s="71">
        <f>'Startovní listina'!D132</f>
      </c>
      <c r="G73" s="71">
        <f>'Startovní listina'!E132</f>
      </c>
      <c r="H73" s="71">
        <f>'Startovní listina'!F132</f>
      </c>
      <c r="I73" s="76"/>
    </row>
    <row r="74" spans="1:9" ht="12.75">
      <c r="A74" s="69">
        <f>IF('Výsledková listina A'!D74&lt;&gt;"",A73+1,"")</f>
      </c>
      <c r="B74" s="74"/>
      <c r="C74" s="70">
        <f>'Startovní listina'!G133</f>
      </c>
      <c r="D74" s="70">
        <f>'Startovní listina'!B133</f>
      </c>
      <c r="E74" s="71">
        <f>'Startovní listina'!C133</f>
      </c>
      <c r="F74" s="71">
        <f>'Startovní listina'!D133</f>
      </c>
      <c r="G74" s="71">
        <f>'Startovní listina'!E133</f>
      </c>
      <c r="H74" s="71">
        <f>'Startovní listina'!F133</f>
      </c>
      <c r="I74" s="76"/>
    </row>
    <row r="75" spans="1:9" ht="12.75">
      <c r="A75" s="69">
        <f>IF('Výsledková listina A'!D75&lt;&gt;"",A74+1,"")</f>
      </c>
      <c r="B75" s="74"/>
      <c r="C75" s="70">
        <f>'Startovní listina'!G134</f>
      </c>
      <c r="D75" s="70">
        <f>'Startovní listina'!B134</f>
      </c>
      <c r="E75" s="71">
        <f>'Startovní listina'!C134</f>
      </c>
      <c r="F75" s="71">
        <f>'Startovní listina'!D134</f>
      </c>
      <c r="G75" s="71">
        <f>'Startovní listina'!E134</f>
      </c>
      <c r="H75" s="71">
        <f>'Startovní listina'!F134</f>
      </c>
      <c r="I75" s="76"/>
    </row>
    <row r="76" spans="1:9" ht="12.75">
      <c r="A76" s="69">
        <f>IF('Výsledková listina A'!D76&lt;&gt;"",A75+1,"")</f>
      </c>
      <c r="B76" s="74"/>
      <c r="C76" s="70">
        <f>'Startovní listina'!G135</f>
      </c>
      <c r="D76" s="70">
        <f>'Startovní listina'!B135</f>
      </c>
      <c r="E76" s="71">
        <f>'Startovní listina'!C135</f>
      </c>
      <c r="F76" s="71">
        <f>'Startovní listina'!D135</f>
      </c>
      <c r="G76" s="71">
        <f>'Startovní listina'!E135</f>
      </c>
      <c r="H76" s="71">
        <f>'Startovní listina'!F135</f>
      </c>
      <c r="I76" s="76"/>
    </row>
    <row r="77" spans="1:9" ht="12.75">
      <c r="A77" s="69">
        <f>IF('Výsledková listina A'!D77&lt;&gt;"",A76+1,"")</f>
      </c>
      <c r="B77" s="74"/>
      <c r="C77" s="70">
        <f>'Startovní listina'!G136</f>
      </c>
      <c r="D77" s="70">
        <f>'Startovní listina'!B136</f>
      </c>
      <c r="E77" s="71">
        <f>'Startovní listina'!C136</f>
      </c>
      <c r="F77" s="71">
        <f>'Startovní listina'!D136</f>
      </c>
      <c r="G77" s="71">
        <f>'Startovní listina'!E136</f>
      </c>
      <c r="H77" s="71">
        <f>'Startovní listina'!F136</f>
      </c>
      <c r="I77" s="76"/>
    </row>
    <row r="78" spans="1:9" ht="12.75">
      <c r="A78" s="69">
        <f>IF('Výsledková listina A'!D78&lt;&gt;"",A77+1,"")</f>
      </c>
      <c r="B78" s="74"/>
      <c r="C78" s="70">
        <f>'Startovní listina'!G137</f>
      </c>
      <c r="D78" s="70">
        <f>'Startovní listina'!B137</f>
      </c>
      <c r="E78" s="71">
        <f>'Startovní listina'!C137</f>
      </c>
      <c r="F78" s="71">
        <f>'Startovní listina'!D137</f>
      </c>
      <c r="G78" s="71">
        <f>'Startovní listina'!E137</f>
      </c>
      <c r="H78" s="71">
        <f>'Startovní listina'!F137</f>
      </c>
      <c r="I78" s="76"/>
    </row>
    <row r="79" spans="1:9" ht="12.75">
      <c r="A79" s="69">
        <f>IF('Výsledková listina A'!D79&lt;&gt;"",A78+1,"")</f>
      </c>
      <c r="B79" s="74"/>
      <c r="C79" s="70">
        <f>'Startovní listina'!G138</f>
      </c>
      <c r="D79" s="70">
        <f>'Startovní listina'!B138</f>
      </c>
      <c r="E79" s="71">
        <f>'Startovní listina'!C138</f>
      </c>
      <c r="F79" s="71">
        <f>'Startovní listina'!D138</f>
      </c>
      <c r="G79" s="71">
        <f>'Startovní listina'!E138</f>
      </c>
      <c r="H79" s="71">
        <f>'Startovní listina'!F138</f>
      </c>
      <c r="I79" s="76"/>
    </row>
    <row r="80" spans="1:9" ht="12.75">
      <c r="A80" s="69">
        <f>IF('Výsledková listina A'!D80&lt;&gt;"",A79+1,"")</f>
      </c>
      <c r="B80" s="74"/>
      <c r="C80" s="70">
        <f>'Startovní listina'!G139</f>
      </c>
      <c r="D80" s="70">
        <f>'Startovní listina'!B139</f>
      </c>
      <c r="E80" s="71">
        <f>'Startovní listina'!C139</f>
      </c>
      <c r="F80" s="71">
        <f>'Startovní listina'!D139</f>
      </c>
      <c r="G80" s="71">
        <f>'Startovní listina'!E139</f>
      </c>
      <c r="H80" s="71">
        <f>'Startovní listina'!F139</f>
      </c>
      <c r="I80" s="76"/>
    </row>
    <row r="81" spans="1:9" ht="12.75">
      <c r="A81" s="69">
        <f>IF('Výsledková listina A'!D81&lt;&gt;"",A80+1,"")</f>
      </c>
      <c r="B81" s="74"/>
      <c r="C81" s="70">
        <f>'Startovní listina'!G140</f>
      </c>
      <c r="D81" s="70">
        <f>'Startovní listina'!B140</f>
      </c>
      <c r="E81" s="71">
        <f>'Startovní listina'!C140</f>
      </c>
      <c r="F81" s="71">
        <f>'Startovní listina'!D140</f>
      </c>
      <c r="G81" s="71">
        <f>'Startovní listina'!E140</f>
      </c>
      <c r="H81" s="71">
        <f>'Startovní listina'!F140</f>
      </c>
      <c r="I81" s="76"/>
    </row>
    <row r="82" spans="1:41" s="64" customFormat="1" ht="13.5" thickBot="1">
      <c r="A82" s="69">
        <f>IF('Výsledková listina A'!D82&lt;&gt;"",A81+1,"")</f>
      </c>
      <c r="B82" s="75"/>
      <c r="C82" s="72">
        <f>'Startovní listina'!G141</f>
      </c>
      <c r="D82" s="72">
        <f>'Startovní listina'!B141</f>
      </c>
      <c r="E82" s="73">
        <f>'Startovní listina'!C141</f>
      </c>
      <c r="F82" s="73">
        <f>'Startovní listina'!D141</f>
      </c>
      <c r="G82" s="73">
        <f>'Startovní listina'!E141</f>
      </c>
      <c r="H82" s="73">
        <f>'Startovní listina'!F141</f>
      </c>
      <c r="I82" s="77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</row>
    <row r="83" spans="3:9" s="41" customFormat="1" ht="12.75">
      <c r="C83" s="53"/>
      <c r="D83" s="52"/>
      <c r="E83" s="49"/>
      <c r="F83" s="49"/>
      <c r="G83" s="53"/>
      <c r="H83" s="53"/>
      <c r="I83" s="52"/>
    </row>
    <row r="84" spans="3:9" s="41" customFormat="1" ht="12.75">
      <c r="C84" s="53"/>
      <c r="D84" s="52"/>
      <c r="E84" s="49"/>
      <c r="F84" s="49"/>
      <c r="G84" s="53"/>
      <c r="H84" s="53"/>
      <c r="I84" s="52"/>
    </row>
    <row r="85" spans="3:9" s="41" customFormat="1" ht="12.75">
      <c r="C85" s="53"/>
      <c r="D85" s="52"/>
      <c r="E85" s="49"/>
      <c r="F85" s="49"/>
      <c r="G85" s="53"/>
      <c r="H85" s="53"/>
      <c r="I85" s="52"/>
    </row>
    <row r="86" spans="3:9" s="41" customFormat="1" ht="12.75">
      <c r="C86" s="53"/>
      <c r="D86" s="52"/>
      <c r="E86" s="49"/>
      <c r="F86" s="49"/>
      <c r="G86" s="53"/>
      <c r="H86" s="53"/>
      <c r="I86" s="52"/>
    </row>
    <row r="87" spans="3:9" s="41" customFormat="1" ht="13.5" thickBot="1">
      <c r="C87" s="53"/>
      <c r="D87" s="52"/>
      <c r="E87" s="49"/>
      <c r="F87" s="49"/>
      <c r="G87" s="53"/>
      <c r="H87" s="53"/>
      <c r="I87" s="52"/>
    </row>
    <row r="88" spans="3:9" s="41" customFormat="1" ht="12.75">
      <c r="C88" s="53"/>
      <c r="D88" s="159" t="s">
        <v>13</v>
      </c>
      <c r="E88" s="160"/>
      <c r="F88" s="160"/>
      <c r="G88" s="160"/>
      <c r="H88" s="161"/>
      <c r="I88" s="52"/>
    </row>
    <row r="89" spans="3:9" s="41" customFormat="1" ht="12.75">
      <c r="C89" s="53"/>
      <c r="D89" s="162"/>
      <c r="E89" s="163"/>
      <c r="F89" s="163"/>
      <c r="G89" s="163"/>
      <c r="H89" s="164"/>
      <c r="I89" s="52"/>
    </row>
    <row r="90" spans="3:9" s="41" customFormat="1" ht="12.75">
      <c r="C90" s="53"/>
      <c r="D90" s="162"/>
      <c r="E90" s="163"/>
      <c r="F90" s="163"/>
      <c r="G90" s="163"/>
      <c r="H90" s="164"/>
      <c r="I90" s="52"/>
    </row>
    <row r="91" spans="3:9" s="41" customFormat="1" ht="12.75">
      <c r="C91" s="53"/>
      <c r="D91" s="162"/>
      <c r="E91" s="163"/>
      <c r="F91" s="163"/>
      <c r="G91" s="163"/>
      <c r="H91" s="164"/>
      <c r="I91" s="52"/>
    </row>
    <row r="92" spans="3:9" s="41" customFormat="1" ht="12.75">
      <c r="C92" s="53"/>
      <c r="D92" s="162"/>
      <c r="E92" s="163"/>
      <c r="F92" s="163"/>
      <c r="G92" s="163"/>
      <c r="H92" s="164"/>
      <c r="I92" s="52"/>
    </row>
    <row r="93" spans="4:9" s="41" customFormat="1" ht="12.75">
      <c r="D93" s="162"/>
      <c r="E93" s="163"/>
      <c r="F93" s="163"/>
      <c r="G93" s="163"/>
      <c r="H93" s="164"/>
      <c r="I93" s="54"/>
    </row>
    <row r="94" spans="4:9" s="41" customFormat="1" ht="13.5" thickBot="1">
      <c r="D94" s="165"/>
      <c r="E94" s="166"/>
      <c r="F94" s="166"/>
      <c r="G94" s="166"/>
      <c r="H94" s="167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  <row r="135" spans="7:9" s="41" customFormat="1" ht="12.75">
      <c r="G135" s="54"/>
      <c r="I135" s="54"/>
    </row>
    <row r="136" spans="7:9" s="41" customFormat="1" ht="12.75">
      <c r="G136" s="54"/>
      <c r="I136" s="54"/>
    </row>
    <row r="137" spans="7:9" s="41" customFormat="1" ht="12.75">
      <c r="G137" s="54"/>
      <c r="I137" s="54"/>
    </row>
    <row r="138" spans="7:9" s="41" customFormat="1" ht="12.75">
      <c r="G138" s="54"/>
      <c r="I138" s="54"/>
    </row>
    <row r="139" spans="7:9" s="41" customFormat="1" ht="12.75">
      <c r="G139" s="54"/>
      <c r="I139" s="54"/>
    </row>
    <row r="140" spans="7:9" s="41" customFormat="1" ht="12.75">
      <c r="G140" s="54"/>
      <c r="I140" s="54"/>
    </row>
    <row r="141" spans="7:9" s="41" customFormat="1" ht="12.75">
      <c r="G141" s="54"/>
      <c r="I141" s="54"/>
    </row>
    <row r="142" spans="7:9" s="41" customFormat="1" ht="12.75">
      <c r="G142" s="54"/>
      <c r="I142" s="54"/>
    </row>
    <row r="143" spans="7:9" s="41" customFormat="1" ht="12.75">
      <c r="G143" s="54"/>
      <c r="I143" s="54"/>
    </row>
    <row r="144" spans="7:9" s="41" customFormat="1" ht="12.75">
      <c r="G144" s="54"/>
      <c r="I144" s="54"/>
    </row>
    <row r="145" spans="7:9" s="41" customFormat="1" ht="12.75">
      <c r="G145" s="54"/>
      <c r="I145" s="54"/>
    </row>
    <row r="146" spans="7:9" s="41" customFormat="1" ht="12.75">
      <c r="G146" s="54"/>
      <c r="I146" s="54"/>
    </row>
    <row r="147" spans="7:9" s="41" customFormat="1" ht="12.75">
      <c r="G147" s="54"/>
      <c r="I147" s="54"/>
    </row>
    <row r="148" spans="7:9" s="41" customFormat="1" ht="12.75">
      <c r="G148" s="54"/>
      <c r="I148" s="54"/>
    </row>
    <row r="149" spans="7:9" s="41" customFormat="1" ht="12.75">
      <c r="G149" s="54"/>
      <c r="I149" s="54"/>
    </row>
    <row r="150" spans="7:9" s="41" customFormat="1" ht="12.75">
      <c r="G150" s="54"/>
      <c r="I150" s="54"/>
    </row>
    <row r="151" spans="7:9" s="41" customFormat="1" ht="12.75">
      <c r="G151" s="54"/>
      <c r="I151" s="54"/>
    </row>
    <row r="152" spans="7:9" s="41" customFormat="1" ht="12.75">
      <c r="G152" s="54"/>
      <c r="I152" s="54"/>
    </row>
    <row r="153" spans="7:9" s="41" customFormat="1" ht="12.75">
      <c r="G153" s="54"/>
      <c r="I153" s="54"/>
    </row>
    <row r="154" spans="7:9" s="41" customFormat="1" ht="12.75">
      <c r="G154" s="54"/>
      <c r="I154" s="54"/>
    </row>
    <row r="155" spans="7:9" s="41" customFormat="1" ht="12.75">
      <c r="G155" s="54"/>
      <c r="I155" s="54"/>
    </row>
    <row r="156" spans="7:9" s="41" customFormat="1" ht="12.75">
      <c r="G156" s="54"/>
      <c r="I156" s="54"/>
    </row>
    <row r="157" spans="7:9" s="41" customFormat="1" ht="12.75">
      <c r="G157" s="54"/>
      <c r="I157" s="54"/>
    </row>
    <row r="158" spans="7:9" s="41" customFormat="1" ht="12.75">
      <c r="G158" s="54"/>
      <c r="I158" s="54"/>
    </row>
    <row r="159" spans="7:9" s="41" customFormat="1" ht="12.75">
      <c r="G159" s="54"/>
      <c r="I159" s="54"/>
    </row>
    <row r="160" spans="7:9" s="41" customFormat="1" ht="12.75">
      <c r="G160" s="54"/>
      <c r="I160" s="54"/>
    </row>
    <row r="161" spans="7:9" s="41" customFormat="1" ht="12.75">
      <c r="G161" s="54"/>
      <c r="I161" s="54"/>
    </row>
    <row r="162" spans="7:9" s="41" customFormat="1" ht="12.75">
      <c r="G162" s="54"/>
      <c r="I162" s="54"/>
    </row>
    <row r="163" spans="7:9" s="41" customFormat="1" ht="12.75">
      <c r="G163" s="54"/>
      <c r="I163" s="54"/>
    </row>
    <row r="164" spans="7:9" s="41" customFormat="1" ht="12.75">
      <c r="G164" s="54"/>
      <c r="I164" s="54"/>
    </row>
    <row r="165" spans="7:9" s="41" customFormat="1" ht="12.75">
      <c r="G165" s="54"/>
      <c r="I165" s="54"/>
    </row>
  </sheetData>
  <sheetProtection sheet="1" objects="1" scenarios="1" selectLockedCells="1" selectUnlockedCells="1"/>
  <mergeCells count="5">
    <mergeCell ref="A1:I1"/>
    <mergeCell ref="A2:I2"/>
    <mergeCell ref="K2:O14"/>
    <mergeCell ref="A3:I3"/>
    <mergeCell ref="D88:H94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AO149"/>
  <sheetViews>
    <sheetView showGridLines="0" zoomScale="130" zoomScaleNormal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9" s="41" customFormat="1" ht="18.75" customHeight="1">
      <c r="A5" s="121">
        <v>3</v>
      </c>
      <c r="B5" s="122">
        <v>1</v>
      </c>
      <c r="C5" s="128" t="str">
        <f>'Startovní listina'!G73</f>
        <v>B</v>
      </c>
      <c r="D5" s="128">
        <f>'Startovní listina'!B73</f>
        <v>77</v>
      </c>
      <c r="E5" s="129" t="str">
        <f>'Startovní listina'!C73</f>
        <v>Orálek</v>
      </c>
      <c r="F5" s="129" t="str">
        <f>'Startovní listina'!D73</f>
        <v>Daniel</v>
      </c>
      <c r="G5" s="129">
        <f>'Startovní listina'!E73</f>
        <v>1970</v>
      </c>
      <c r="H5" s="129" t="str">
        <f>'Startovní listina'!F73</f>
        <v>AC Moravská Slávia - Adidas</v>
      </c>
      <c r="I5" s="130">
        <v>0.07337962962962963</v>
      </c>
    </row>
    <row r="6" spans="1:9" s="41" customFormat="1" ht="18.75" customHeight="1">
      <c r="A6" s="121">
        <v>4</v>
      </c>
      <c r="B6" s="122">
        <v>2</v>
      </c>
      <c r="C6" s="128" t="str">
        <f>'Startovní listina'!G27</f>
        <v>B</v>
      </c>
      <c r="D6" s="128">
        <f>'Startovní listina'!B27</f>
        <v>24</v>
      </c>
      <c r="E6" s="129" t="str">
        <f>'Startovní listina'!C27</f>
        <v>Žák</v>
      </c>
      <c r="F6" s="129" t="str">
        <f>'Startovní listina'!D27</f>
        <v>Jiří</v>
      </c>
      <c r="G6" s="129">
        <f>'Startovní listina'!E27</f>
        <v>1971</v>
      </c>
      <c r="H6" s="129" t="str">
        <f>'Startovní listina'!F27</f>
        <v>MK Seitl Ostrava</v>
      </c>
      <c r="I6" s="130">
        <v>0.07346064814814814</v>
      </c>
    </row>
    <row r="7" spans="1:9" s="41" customFormat="1" ht="18.75" customHeight="1">
      <c r="A7" s="121">
        <v>6</v>
      </c>
      <c r="B7" s="122">
        <v>3</v>
      </c>
      <c r="C7" s="128" t="str">
        <f>'Startovní listina'!G19</f>
        <v>B</v>
      </c>
      <c r="D7" s="128">
        <f>'Startovní listina'!B19</f>
        <v>16</v>
      </c>
      <c r="E7" s="129" t="str">
        <f>'Startovní listina'!C19</f>
        <v>Štýbnar</v>
      </c>
      <c r="F7" s="129" t="str">
        <f>'Startovní listina'!D19</f>
        <v>Zbyněk</v>
      </c>
      <c r="G7" s="129">
        <f>'Startovní listina'!E19</f>
        <v>1974</v>
      </c>
      <c r="H7" s="129" t="str">
        <f>'Startovní listina'!F19</f>
        <v>Běžec Vysočiny Jihlava</v>
      </c>
      <c r="I7" s="130">
        <v>0.07509259259259259</v>
      </c>
    </row>
    <row r="8" spans="1:9" s="41" customFormat="1" ht="18.75" customHeight="1">
      <c r="A8" s="121">
        <v>18</v>
      </c>
      <c r="B8" s="122">
        <v>4</v>
      </c>
      <c r="C8" s="128" t="str">
        <f>'Startovní listina'!G57</f>
        <v>B</v>
      </c>
      <c r="D8" s="128">
        <f>'Startovní listina'!B57</f>
        <v>58</v>
      </c>
      <c r="E8" s="129" t="str">
        <f>'Startovní listina'!C57</f>
        <v>Sedlák</v>
      </c>
      <c r="F8" s="129" t="str">
        <f>'Startovní listina'!D57</f>
        <v>Pavel</v>
      </c>
      <c r="G8" s="129">
        <f>'Startovní listina'!E57</f>
        <v>1971</v>
      </c>
      <c r="H8" s="129" t="str">
        <f>'Startovní listina'!F57</f>
        <v>Slatiňany</v>
      </c>
      <c r="I8" s="130">
        <v>0.08165509259259258</v>
      </c>
    </row>
    <row r="9" spans="1:9" s="41" customFormat="1" ht="18.75" customHeight="1">
      <c r="A9" s="121">
        <v>22</v>
      </c>
      <c r="B9" s="122">
        <v>5</v>
      </c>
      <c r="C9" s="128" t="str">
        <f>'Startovní listina'!G95</f>
        <v>B</v>
      </c>
      <c r="D9" s="128">
        <f>'Startovní listina'!B95</f>
        <v>102</v>
      </c>
      <c r="E9" s="129" t="str">
        <f>'Startovní listina'!C95</f>
        <v>Konečný</v>
      </c>
      <c r="F9" s="129" t="str">
        <f>'Startovní listina'!D95</f>
        <v>Libor</v>
      </c>
      <c r="G9" s="129">
        <f>'Startovní listina'!E95</f>
        <v>1971</v>
      </c>
      <c r="H9" s="129" t="str">
        <f>'Startovní listina'!F95</f>
        <v>Kuřim</v>
      </c>
      <c r="I9" s="130">
        <v>0.08439814814814815</v>
      </c>
    </row>
    <row r="10" spans="1:9" s="41" customFormat="1" ht="18.75" customHeight="1">
      <c r="A10" s="121">
        <v>26</v>
      </c>
      <c r="B10" s="122">
        <v>6</v>
      </c>
      <c r="C10" s="128" t="str">
        <f>'Startovní listina'!G52</f>
        <v>B</v>
      </c>
      <c r="D10" s="128">
        <f>'Startovní listina'!B52</f>
        <v>53</v>
      </c>
      <c r="E10" s="129" t="str">
        <f>'Startovní listina'!C52</f>
        <v>Alman</v>
      </c>
      <c r="F10" s="129" t="str">
        <f>'Startovní listina'!D52</f>
        <v>Dušan</v>
      </c>
      <c r="G10" s="129">
        <f>'Startovní listina'!E52</f>
        <v>1967</v>
      </c>
      <c r="H10" s="129" t="str">
        <f>'Startovní listina'!F52</f>
        <v>Babice</v>
      </c>
      <c r="I10" s="130">
        <v>0.08577546296296296</v>
      </c>
    </row>
    <row r="11" spans="1:9" s="41" customFormat="1" ht="18.75" customHeight="1">
      <c r="A11" s="121">
        <v>28</v>
      </c>
      <c r="B11" s="122">
        <v>7</v>
      </c>
      <c r="C11" s="128" t="str">
        <f>'Startovní listina'!G60</f>
        <v>B</v>
      </c>
      <c r="D11" s="128">
        <f>'Startovní listina'!B60</f>
        <v>61</v>
      </c>
      <c r="E11" s="129" t="str">
        <f>'Startovní listina'!C60</f>
        <v>Fučík</v>
      </c>
      <c r="F11" s="129" t="str">
        <f>'Startovní listina'!D60</f>
        <v>Jaroslav</v>
      </c>
      <c r="G11" s="129">
        <f>'Startovní listina'!E60</f>
        <v>1974</v>
      </c>
      <c r="H11" s="129" t="str">
        <f>'Startovní listina'!F60</f>
        <v>Prosetín</v>
      </c>
      <c r="I11" s="130">
        <v>0.0867013888888889</v>
      </c>
    </row>
    <row r="12" spans="1:9" s="41" customFormat="1" ht="18.75" customHeight="1">
      <c r="A12" s="121">
        <v>29</v>
      </c>
      <c r="B12" s="122">
        <v>8</v>
      </c>
      <c r="C12" s="128" t="str">
        <f>'Startovní listina'!G7</f>
        <v>B</v>
      </c>
      <c r="D12" s="128">
        <f>'Startovní listina'!B7</f>
        <v>3</v>
      </c>
      <c r="E12" s="129" t="str">
        <f>'Startovní listina'!C7</f>
        <v>Zavadil</v>
      </c>
      <c r="F12" s="129" t="str">
        <f>'Startovní listina'!D7</f>
        <v>Alexandr</v>
      </c>
      <c r="G12" s="129">
        <f>'Startovní listina'!E7</f>
        <v>1966</v>
      </c>
      <c r="H12" s="129" t="str">
        <f>'Startovní listina'!F7</f>
        <v>Kondor Jeseník</v>
      </c>
      <c r="I12" s="130">
        <v>0.08778935185185184</v>
      </c>
    </row>
    <row r="13" spans="1:9" s="41" customFormat="1" ht="18.75" customHeight="1">
      <c r="A13" s="121">
        <v>36</v>
      </c>
      <c r="B13" s="122">
        <v>9</v>
      </c>
      <c r="C13" s="128" t="str">
        <f>'Startovní listina'!G15</f>
        <v>B</v>
      </c>
      <c r="D13" s="128">
        <f>'Startovní listina'!B15</f>
        <v>11</v>
      </c>
      <c r="E13" s="129" t="str">
        <f>'Startovní listina'!C15</f>
        <v>Kropáček</v>
      </c>
      <c r="F13" s="129" t="str">
        <f>'Startovní listina'!D15</f>
        <v>Jaroslav</v>
      </c>
      <c r="G13" s="129">
        <f>'Startovní listina'!E15</f>
        <v>1970</v>
      </c>
      <c r="H13" s="129" t="str">
        <f>'Startovní listina'!F15</f>
        <v>Brno</v>
      </c>
      <c r="I13" s="130">
        <v>0.09015046296296296</v>
      </c>
    </row>
    <row r="14" spans="1:9" s="41" customFormat="1" ht="18.75" customHeight="1">
      <c r="A14" s="121">
        <v>40</v>
      </c>
      <c r="B14" s="122">
        <v>10</v>
      </c>
      <c r="C14" s="128" t="str">
        <f>'Startovní listina'!G8</f>
        <v>B</v>
      </c>
      <c r="D14" s="128">
        <f>'Startovní listina'!B8</f>
        <v>4</v>
      </c>
      <c r="E14" s="129" t="str">
        <f>'Startovní listina'!C8</f>
        <v>Hejtmánek</v>
      </c>
      <c r="F14" s="129" t="str">
        <f>'Startovní listina'!D8</f>
        <v>Miroslav</v>
      </c>
      <c r="G14" s="129">
        <f>'Startovní listina'!E8</f>
        <v>1970</v>
      </c>
      <c r="H14" s="129" t="str">
        <f>'Startovní listina'!F8</f>
        <v>Brno</v>
      </c>
      <c r="I14" s="130">
        <v>0.09141203703703704</v>
      </c>
    </row>
    <row r="15" spans="1:9" s="41" customFormat="1" ht="18.75" customHeight="1">
      <c r="A15" s="121">
        <v>41</v>
      </c>
      <c r="B15" s="122">
        <v>11</v>
      </c>
      <c r="C15" s="128" t="str">
        <f>'Startovní listina'!G86</f>
        <v>B</v>
      </c>
      <c r="D15" s="128">
        <f>'Startovní listina'!B86</f>
        <v>93</v>
      </c>
      <c r="E15" s="129" t="str">
        <f>'Startovní listina'!C86</f>
        <v>Skřivánek</v>
      </c>
      <c r="F15" s="129" t="str">
        <f>'Startovní listina'!D86</f>
        <v>Petr</v>
      </c>
      <c r="G15" s="129">
        <f>'Startovní listina'!E86</f>
        <v>1966</v>
      </c>
      <c r="H15" s="129" t="str">
        <f>'Startovní listina'!F86</f>
        <v>LRS Vyškov</v>
      </c>
      <c r="I15" s="130">
        <v>0.09148148148148148</v>
      </c>
    </row>
    <row r="16" spans="1:9" s="41" customFormat="1" ht="18.75" customHeight="1">
      <c r="A16" s="121">
        <v>53</v>
      </c>
      <c r="B16" s="122">
        <v>12</v>
      </c>
      <c r="C16" s="128" t="str">
        <f>'Startovní listina'!G76</f>
        <v>B</v>
      </c>
      <c r="D16" s="128">
        <f>'Startovní listina'!B76</f>
        <v>82</v>
      </c>
      <c r="E16" s="129" t="str">
        <f>'Startovní listina'!C76</f>
        <v>Janek</v>
      </c>
      <c r="F16" s="129" t="str">
        <f>'Startovní listina'!D76</f>
        <v>Petr</v>
      </c>
      <c r="G16" s="129">
        <f>'Startovní listina'!E76</f>
        <v>1969</v>
      </c>
      <c r="H16" s="129" t="str">
        <f>'Startovní listina'!F76</f>
        <v>Brno</v>
      </c>
      <c r="I16" s="130">
        <v>0.09465277777777777</v>
      </c>
    </row>
    <row r="17" spans="1:9" s="41" customFormat="1" ht="18.75" customHeight="1">
      <c r="A17" s="121">
        <v>58</v>
      </c>
      <c r="B17" s="122">
        <v>13</v>
      </c>
      <c r="C17" s="128" t="str">
        <f>'Startovní listina'!G93</f>
        <v>B</v>
      </c>
      <c r="D17" s="128">
        <f>'Startovní listina'!B93</f>
        <v>100</v>
      </c>
      <c r="E17" s="129" t="str">
        <f>'Startovní listina'!C93</f>
        <v>Novotný</v>
      </c>
      <c r="F17" s="129" t="str">
        <f>'Startovní listina'!D93</f>
        <v>Petr</v>
      </c>
      <c r="G17" s="129">
        <f>'Startovní listina'!E93</f>
        <v>1965</v>
      </c>
      <c r="H17" s="129" t="str">
        <f>'Startovní listina'!F93</f>
        <v>Kuřim</v>
      </c>
      <c r="I17" s="130">
        <v>0.09636574074074074</v>
      </c>
    </row>
    <row r="18" spans="1:9" s="41" customFormat="1" ht="18.75" customHeight="1">
      <c r="A18" s="121">
        <v>78</v>
      </c>
      <c r="B18" s="122">
        <v>14</v>
      </c>
      <c r="C18" s="128" t="str">
        <f>'Startovní listina'!G91</f>
        <v>B</v>
      </c>
      <c r="D18" s="128">
        <f>'Startovní listina'!B91</f>
        <v>98</v>
      </c>
      <c r="E18" s="129" t="str">
        <f>'Startovní listina'!C91</f>
        <v>Tyleček</v>
      </c>
      <c r="F18" s="129" t="str">
        <f>'Startovní listina'!D91</f>
        <v>Pavel</v>
      </c>
      <c r="G18" s="129">
        <f>'Startovní listina'!E91</f>
        <v>1973</v>
      </c>
      <c r="H18" s="129" t="str">
        <f>'Startovní listina'!F91</f>
        <v>Brno - Jundrov</v>
      </c>
      <c r="I18" s="130">
        <v>0.10815972222222221</v>
      </c>
    </row>
    <row r="19" spans="1:9" s="41" customFormat="1" ht="18.75" customHeight="1">
      <c r="A19" s="121">
        <v>83</v>
      </c>
      <c r="B19" s="122">
        <v>15</v>
      </c>
      <c r="C19" s="128" t="str">
        <f>'Startovní listina'!G96</f>
        <v>B</v>
      </c>
      <c r="D19" s="128">
        <f>'Startovní listina'!B96</f>
        <v>103</v>
      </c>
      <c r="E19" s="129" t="str">
        <f>'Startovní listina'!C96</f>
        <v>Jaskulka</v>
      </c>
      <c r="F19" s="129" t="str">
        <f>'Startovní listina'!D96</f>
        <v>Martin</v>
      </c>
      <c r="G19" s="129">
        <f>'Startovní listina'!E96</f>
        <v>1968</v>
      </c>
      <c r="H19" s="129" t="str">
        <f>'Startovní listina'!F96</f>
        <v>Kuřim</v>
      </c>
      <c r="I19" s="130">
        <v>0.11738425925925926</v>
      </c>
    </row>
    <row r="20" spans="1:9" s="41" customFormat="1" ht="18.75" customHeight="1">
      <c r="A20" s="121">
        <v>88</v>
      </c>
      <c r="B20" s="122">
        <v>16</v>
      </c>
      <c r="C20" s="128" t="str">
        <f>'Startovní listina'!G79</f>
        <v>B</v>
      </c>
      <c r="D20" s="128">
        <f>'Startovní listina'!B79</f>
        <v>85</v>
      </c>
      <c r="E20" s="129" t="str">
        <f>'Startovní listina'!C79</f>
        <v>Konečný</v>
      </c>
      <c r="F20" s="129" t="str">
        <f>'Startovní listina'!D79</f>
        <v>Jaroslav</v>
      </c>
      <c r="G20" s="129">
        <f>'Startovní listina'!E79</f>
        <v>1969</v>
      </c>
      <c r="H20" s="129" t="str">
        <f>'Startovní listina'!F79</f>
        <v> Popůvky</v>
      </c>
      <c r="I20" s="130">
        <v>0.12917824074074075</v>
      </c>
    </row>
    <row r="21" spans="1:9" s="41" customFormat="1" ht="18.75" customHeight="1">
      <c r="A21" s="121">
        <v>89</v>
      </c>
      <c r="B21" s="122">
        <v>17</v>
      </c>
      <c r="C21" s="128" t="str">
        <f>'Startovní listina'!G44</f>
        <v>B</v>
      </c>
      <c r="D21" s="128">
        <f>'Startovní listina'!B44</f>
        <v>44</v>
      </c>
      <c r="E21" s="129" t="str">
        <f>'Startovní listina'!C44</f>
        <v>Ónodi</v>
      </c>
      <c r="F21" s="129" t="str">
        <f>'Startovní listina'!D44</f>
        <v>Otto</v>
      </c>
      <c r="G21" s="129">
        <f>'Startovní listina'!E44</f>
        <v>1974</v>
      </c>
      <c r="H21" s="129" t="str">
        <f>'Startovní listina'!F44</f>
        <v>Brno</v>
      </c>
      <c r="I21" s="130">
        <v>0.13543981481481482</v>
      </c>
    </row>
    <row r="22" spans="1:9" s="41" customFormat="1" ht="12.75">
      <c r="A22" s="69">
        <f>IF('Výsledková listina B'!D22&lt;&gt;"",#REF!+1,"")</f>
      </c>
      <c r="B22" s="74"/>
      <c r="C22" s="70">
        <f>'Startovní listina'!G97</f>
      </c>
      <c r="D22" s="70">
        <f>'Startovní listina'!B97</f>
      </c>
      <c r="E22" s="71">
        <f>'Startovní listina'!C97</f>
      </c>
      <c r="F22" s="71">
        <f>'Startovní listina'!D97</f>
      </c>
      <c r="G22" s="71">
        <f>'Startovní listina'!E97</f>
      </c>
      <c r="H22" s="71">
        <f>'Startovní listina'!F97</f>
      </c>
      <c r="I22" s="76"/>
    </row>
    <row r="23" spans="1:9" s="41" customFormat="1" ht="12.75">
      <c r="A23" s="69">
        <f>IF('Výsledková listina B'!D23&lt;&gt;"",A22+1,"")</f>
      </c>
      <c r="B23" s="74"/>
      <c r="C23" s="70">
        <f>'Startovní listina'!G98</f>
      </c>
      <c r="D23" s="70">
        <f>'Startovní listina'!B98</f>
      </c>
      <c r="E23" s="71">
        <f>'Startovní listina'!C98</f>
      </c>
      <c r="F23" s="71">
        <f>'Startovní listina'!D98</f>
      </c>
      <c r="G23" s="71">
        <f>'Startovní listina'!E98</f>
      </c>
      <c r="H23" s="71">
        <f>'Startovní listina'!F98</f>
      </c>
      <c r="I23" s="76"/>
    </row>
    <row r="24" spans="1:9" s="41" customFormat="1" ht="12.75">
      <c r="A24" s="69">
        <f>IF('Výsledková listina B'!D24&lt;&gt;"",A23+1,"")</f>
      </c>
      <c r="B24" s="74"/>
      <c r="C24" s="70">
        <f>'Startovní listina'!G99</f>
      </c>
      <c r="D24" s="70">
        <f>'Startovní listina'!B99</f>
      </c>
      <c r="E24" s="71">
        <f>'Startovní listina'!C99</f>
      </c>
      <c r="F24" s="71">
        <f>'Startovní listina'!D99</f>
      </c>
      <c r="G24" s="71">
        <f>'Startovní listina'!E99</f>
      </c>
      <c r="H24" s="71">
        <f>'Startovní listina'!F99</f>
      </c>
      <c r="I24" s="76"/>
    </row>
    <row r="25" spans="1:9" s="41" customFormat="1" ht="12.75">
      <c r="A25" s="69">
        <f>IF('Výsledková listina B'!D25&lt;&gt;"",A24+1,"")</f>
      </c>
      <c r="B25" s="74"/>
      <c r="C25" s="70">
        <f>'Startovní listina'!G100</f>
      </c>
      <c r="D25" s="70">
        <f>'Startovní listina'!B100</f>
      </c>
      <c r="E25" s="71">
        <f>'Startovní listina'!C100</f>
      </c>
      <c r="F25" s="71">
        <f>'Startovní listina'!D100</f>
      </c>
      <c r="G25" s="71">
        <f>'Startovní listina'!E100</f>
      </c>
      <c r="H25" s="71">
        <f>'Startovní listina'!F100</f>
      </c>
      <c r="I25" s="76"/>
    </row>
    <row r="26" spans="1:9" s="41" customFormat="1" ht="12.75">
      <c r="A26" s="69">
        <f>IF('Výsledková listina B'!D26&lt;&gt;"",A25+1,"")</f>
      </c>
      <c r="B26" s="74"/>
      <c r="C26" s="70">
        <f>'Startovní listina'!G101</f>
      </c>
      <c r="D26" s="70">
        <f>'Startovní listina'!B101</f>
      </c>
      <c r="E26" s="71">
        <f>'Startovní listina'!C101</f>
      </c>
      <c r="F26" s="71">
        <f>'Startovní listina'!D101</f>
      </c>
      <c r="G26" s="71">
        <f>'Startovní listina'!E101</f>
      </c>
      <c r="H26" s="71">
        <f>'Startovní listina'!F101</f>
      </c>
      <c r="I26" s="76"/>
    </row>
    <row r="27" spans="1:9" s="41" customFormat="1" ht="12.75">
      <c r="A27" s="69">
        <f>IF('Výsledková listina B'!D27&lt;&gt;"",A26+1,"")</f>
      </c>
      <c r="B27" s="74"/>
      <c r="C27" s="70">
        <f>'Startovní listina'!G102</f>
      </c>
      <c r="D27" s="70">
        <f>'Startovní listina'!B102</f>
      </c>
      <c r="E27" s="71">
        <f>'Startovní listina'!C102</f>
      </c>
      <c r="F27" s="71">
        <f>'Startovní listina'!D102</f>
      </c>
      <c r="G27" s="71">
        <f>'Startovní listina'!E102</f>
      </c>
      <c r="H27" s="71">
        <f>'Startovní listina'!F102</f>
      </c>
      <c r="I27" s="76"/>
    </row>
    <row r="28" spans="1:9" s="41" customFormat="1" ht="12.75">
      <c r="A28" s="69">
        <f>IF('Výsledková listina B'!D28&lt;&gt;"",A27+1,"")</f>
      </c>
      <c r="B28" s="74"/>
      <c r="C28" s="70">
        <f>'Startovní listina'!G103</f>
      </c>
      <c r="D28" s="70">
        <f>'Startovní listina'!B103</f>
      </c>
      <c r="E28" s="71">
        <f>'Startovní listina'!C103</f>
      </c>
      <c r="F28" s="71">
        <f>'Startovní listina'!D103</f>
      </c>
      <c r="G28" s="71">
        <f>'Startovní listina'!E103</f>
      </c>
      <c r="H28" s="71">
        <f>'Startovní listina'!F103</f>
      </c>
      <c r="I28" s="76"/>
    </row>
    <row r="29" spans="1:9" s="41" customFormat="1" ht="12.75">
      <c r="A29" s="69">
        <f>IF('Výsledková listina B'!D29&lt;&gt;"",A28+1,"")</f>
      </c>
      <c r="B29" s="74"/>
      <c r="C29" s="70">
        <f>'Startovní listina'!G104</f>
      </c>
      <c r="D29" s="70">
        <f>'Startovní listina'!B104</f>
      </c>
      <c r="E29" s="71">
        <f>'Startovní listina'!C104</f>
      </c>
      <c r="F29" s="71">
        <f>'Startovní listina'!D104</f>
      </c>
      <c r="G29" s="71">
        <f>'Startovní listina'!E104</f>
      </c>
      <c r="H29" s="71">
        <f>'Startovní listina'!F104</f>
      </c>
      <c r="I29" s="76"/>
    </row>
    <row r="30" spans="1:9" s="41" customFormat="1" ht="12.75">
      <c r="A30" s="69">
        <f>IF('Výsledková listina B'!D30&lt;&gt;"",A29+1,"")</f>
      </c>
      <c r="B30" s="74"/>
      <c r="C30" s="70">
        <f>'Startovní listina'!G105</f>
      </c>
      <c r="D30" s="70">
        <f>'Startovní listina'!B105</f>
      </c>
      <c r="E30" s="71">
        <f>'Startovní listina'!C105</f>
      </c>
      <c r="F30" s="71">
        <f>'Startovní listina'!D105</f>
      </c>
      <c r="G30" s="71">
        <f>'Startovní listina'!E105</f>
      </c>
      <c r="H30" s="71">
        <f>'Startovní listina'!F105</f>
      </c>
      <c r="I30" s="76"/>
    </row>
    <row r="31" spans="1:9" s="41" customFormat="1" ht="12.75">
      <c r="A31" s="69">
        <f>IF('Výsledková listina B'!D31&lt;&gt;"",A30+1,"")</f>
      </c>
      <c r="B31" s="74"/>
      <c r="C31" s="70">
        <f>'Startovní listina'!G106</f>
      </c>
      <c r="D31" s="70">
        <f>'Startovní listina'!B106</f>
      </c>
      <c r="E31" s="71">
        <f>'Startovní listina'!C106</f>
      </c>
      <c r="F31" s="71">
        <f>'Startovní listina'!D106</f>
      </c>
      <c r="G31" s="71">
        <f>'Startovní listina'!E106</f>
      </c>
      <c r="H31" s="71">
        <f>'Startovní listina'!F106</f>
      </c>
      <c r="I31" s="76"/>
    </row>
    <row r="32" spans="1:9" s="41" customFormat="1" ht="12.75">
      <c r="A32" s="69">
        <f>IF('Výsledková listina B'!D32&lt;&gt;"",A31+1,"")</f>
      </c>
      <c r="B32" s="74"/>
      <c r="C32" s="70">
        <f>'Startovní listina'!G107</f>
      </c>
      <c r="D32" s="70">
        <f>'Startovní listina'!B107</f>
      </c>
      <c r="E32" s="71">
        <f>'Startovní listina'!C107</f>
      </c>
      <c r="F32" s="71">
        <f>'Startovní listina'!D107</f>
      </c>
      <c r="G32" s="71">
        <f>'Startovní listina'!E107</f>
      </c>
      <c r="H32" s="71">
        <f>'Startovní listina'!F107</f>
      </c>
      <c r="I32" s="76"/>
    </row>
    <row r="33" spans="1:9" s="41" customFormat="1" ht="12.75">
      <c r="A33" s="69">
        <f>IF('Výsledková listina B'!D33&lt;&gt;"",A32+1,"")</f>
      </c>
      <c r="B33" s="74"/>
      <c r="C33" s="70">
        <f>'Startovní listina'!G108</f>
      </c>
      <c r="D33" s="70">
        <f>'Startovní listina'!B108</f>
      </c>
      <c r="E33" s="71">
        <f>'Startovní listina'!C108</f>
      </c>
      <c r="F33" s="71">
        <f>'Startovní listina'!D108</f>
      </c>
      <c r="G33" s="71">
        <f>'Startovní listina'!E108</f>
      </c>
      <c r="H33" s="71">
        <f>'Startovní listina'!F108</f>
      </c>
      <c r="I33" s="76"/>
    </row>
    <row r="34" spans="1:9" s="41" customFormat="1" ht="12.75">
      <c r="A34" s="69">
        <f>IF('Výsledková listina B'!D34&lt;&gt;"",A33+1,"")</f>
      </c>
      <c r="B34" s="74"/>
      <c r="C34" s="70">
        <f>'Startovní listina'!G109</f>
      </c>
      <c r="D34" s="70">
        <f>'Startovní listina'!B109</f>
      </c>
      <c r="E34" s="71">
        <f>'Startovní listina'!C109</f>
      </c>
      <c r="F34" s="71">
        <f>'Startovní listina'!D109</f>
      </c>
      <c r="G34" s="71">
        <f>'Startovní listina'!E109</f>
      </c>
      <c r="H34" s="71">
        <f>'Startovní listina'!F109</f>
      </c>
      <c r="I34" s="76"/>
    </row>
    <row r="35" spans="1:9" s="41" customFormat="1" ht="12.75">
      <c r="A35" s="69">
        <f>IF('Výsledková listina B'!D35&lt;&gt;"",A34+1,"")</f>
      </c>
      <c r="B35" s="74"/>
      <c r="C35" s="70">
        <f>'Startovní listina'!G110</f>
      </c>
      <c r="D35" s="70">
        <f>'Startovní listina'!B110</f>
      </c>
      <c r="E35" s="71">
        <f>'Startovní listina'!C110</f>
      </c>
      <c r="F35" s="71">
        <f>'Startovní listina'!D110</f>
      </c>
      <c r="G35" s="71">
        <f>'Startovní listina'!E110</f>
      </c>
      <c r="H35" s="71">
        <f>'Startovní listina'!F110</f>
      </c>
      <c r="I35" s="76"/>
    </row>
    <row r="36" spans="1:9" s="41" customFormat="1" ht="12.75">
      <c r="A36" s="69">
        <f>IF('Výsledková listina B'!D36&lt;&gt;"",A35+1,"")</f>
      </c>
      <c r="B36" s="74"/>
      <c r="C36" s="70">
        <f>'Startovní listina'!G111</f>
      </c>
      <c r="D36" s="70">
        <f>'Startovní listina'!B111</f>
      </c>
      <c r="E36" s="71">
        <f>'Startovní listina'!C111</f>
      </c>
      <c r="F36" s="71">
        <f>'Startovní listina'!D111</f>
      </c>
      <c r="G36" s="71">
        <f>'Startovní listina'!E111</f>
      </c>
      <c r="H36" s="71">
        <f>'Startovní listina'!F111</f>
      </c>
      <c r="I36" s="76"/>
    </row>
    <row r="37" spans="1:9" s="41" customFormat="1" ht="12.75">
      <c r="A37" s="69">
        <f>IF('Výsledková listina B'!D37&lt;&gt;"",A36+1,"")</f>
      </c>
      <c r="B37" s="74"/>
      <c r="C37" s="70">
        <f>'Startovní listina'!G112</f>
      </c>
      <c r="D37" s="70">
        <f>'Startovní listina'!B112</f>
      </c>
      <c r="E37" s="71">
        <f>'Startovní listina'!C112</f>
      </c>
      <c r="F37" s="71">
        <f>'Startovní listina'!D112</f>
      </c>
      <c r="G37" s="71">
        <f>'Startovní listina'!E112</f>
      </c>
      <c r="H37" s="71">
        <f>'Startovní listina'!F112</f>
      </c>
      <c r="I37" s="76"/>
    </row>
    <row r="38" spans="1:9" s="41" customFormat="1" ht="12.75">
      <c r="A38" s="69">
        <f>IF('Výsledková listina B'!D38&lt;&gt;"",A37+1,"")</f>
      </c>
      <c r="B38" s="74"/>
      <c r="C38" s="70">
        <f>'Startovní listina'!G113</f>
      </c>
      <c r="D38" s="70">
        <f>'Startovní listina'!B113</f>
      </c>
      <c r="E38" s="71">
        <f>'Startovní listina'!C113</f>
      </c>
      <c r="F38" s="71">
        <f>'Startovní listina'!D113</f>
      </c>
      <c r="G38" s="71">
        <f>'Startovní listina'!E113</f>
      </c>
      <c r="H38" s="71">
        <f>'Startovní listina'!F113</f>
      </c>
      <c r="I38" s="76"/>
    </row>
    <row r="39" spans="1:9" s="41" customFormat="1" ht="12.75">
      <c r="A39" s="69">
        <f>IF('Výsledková listina B'!D39&lt;&gt;"",A38+1,"")</f>
      </c>
      <c r="B39" s="74"/>
      <c r="C39" s="70">
        <f>'Startovní listina'!G114</f>
      </c>
      <c r="D39" s="70">
        <f>'Startovní listina'!B114</f>
      </c>
      <c r="E39" s="71">
        <f>'Startovní listina'!C114</f>
      </c>
      <c r="F39" s="71">
        <f>'Startovní listina'!D114</f>
      </c>
      <c r="G39" s="71">
        <f>'Startovní listina'!E114</f>
      </c>
      <c r="H39" s="71">
        <f>'Startovní listina'!F114</f>
      </c>
      <c r="I39" s="76"/>
    </row>
    <row r="40" spans="1:9" s="41" customFormat="1" ht="12.75">
      <c r="A40" s="69">
        <f>IF('Výsledková listina B'!D40&lt;&gt;"",A39+1,"")</f>
      </c>
      <c r="B40" s="74"/>
      <c r="C40" s="70">
        <f>'Startovní listina'!G115</f>
      </c>
      <c r="D40" s="70">
        <f>'Startovní listina'!B115</f>
      </c>
      <c r="E40" s="71">
        <f>'Startovní listina'!C115</f>
      </c>
      <c r="F40" s="71">
        <f>'Startovní listina'!D115</f>
      </c>
      <c r="G40" s="71">
        <f>'Startovní listina'!E115</f>
      </c>
      <c r="H40" s="71">
        <f>'Startovní listina'!F115</f>
      </c>
      <c r="I40" s="76"/>
    </row>
    <row r="41" spans="1:9" s="41" customFormat="1" ht="12.75">
      <c r="A41" s="69">
        <f>IF('Výsledková listina B'!D41&lt;&gt;"",A40+1,"")</f>
      </c>
      <c r="B41" s="74"/>
      <c r="C41" s="70">
        <f>'Startovní listina'!G116</f>
      </c>
      <c r="D41" s="70">
        <f>'Startovní listina'!B116</f>
      </c>
      <c r="E41" s="71">
        <f>'Startovní listina'!C116</f>
      </c>
      <c r="F41" s="71">
        <f>'Startovní listina'!D116</f>
      </c>
      <c r="G41" s="71">
        <f>'Startovní listina'!E116</f>
      </c>
      <c r="H41" s="71">
        <f>'Startovní listina'!F116</f>
      </c>
      <c r="I41" s="76"/>
    </row>
    <row r="42" spans="1:9" s="41" customFormat="1" ht="12.75">
      <c r="A42" s="69">
        <f>IF('Výsledková listina B'!D42&lt;&gt;"",A41+1,"")</f>
      </c>
      <c r="B42" s="74"/>
      <c r="C42" s="70">
        <f>'Startovní listina'!G117</f>
      </c>
      <c r="D42" s="70">
        <f>'Startovní listina'!B117</f>
      </c>
      <c r="E42" s="71">
        <f>'Startovní listina'!C117</f>
      </c>
      <c r="F42" s="71">
        <f>'Startovní listina'!D117</f>
      </c>
      <c r="G42" s="71">
        <f>'Startovní listina'!E117</f>
      </c>
      <c r="H42" s="71">
        <f>'Startovní listina'!F117</f>
      </c>
      <c r="I42" s="76"/>
    </row>
    <row r="43" spans="1:9" s="41" customFormat="1" ht="12.75">
      <c r="A43" s="69">
        <f>IF('Výsledková listina B'!D43&lt;&gt;"",A42+1,"")</f>
      </c>
      <c r="B43" s="74"/>
      <c r="C43" s="70">
        <f>'Startovní listina'!G118</f>
      </c>
      <c r="D43" s="70">
        <f>'Startovní listina'!B118</f>
      </c>
      <c r="E43" s="71">
        <f>'Startovní listina'!C118</f>
      </c>
      <c r="F43" s="71">
        <f>'Startovní listina'!D118</f>
      </c>
      <c r="G43" s="71">
        <f>'Startovní listina'!E118</f>
      </c>
      <c r="H43" s="71">
        <f>'Startovní listina'!F118</f>
      </c>
      <c r="I43" s="76"/>
    </row>
    <row r="44" spans="1:9" s="41" customFormat="1" ht="12.75">
      <c r="A44" s="69">
        <f>IF('Výsledková listina B'!D44&lt;&gt;"",A43+1,"")</f>
      </c>
      <c r="B44" s="74"/>
      <c r="C44" s="70">
        <f>'Startovní listina'!G119</f>
      </c>
      <c r="D44" s="70">
        <f>'Startovní listina'!B119</f>
      </c>
      <c r="E44" s="71">
        <f>'Startovní listina'!C119</f>
      </c>
      <c r="F44" s="71">
        <f>'Startovní listina'!D119</f>
      </c>
      <c r="G44" s="71">
        <f>'Startovní listina'!E119</f>
      </c>
      <c r="H44" s="71">
        <f>'Startovní listina'!F119</f>
      </c>
      <c r="I44" s="76"/>
    </row>
    <row r="45" spans="1:9" s="41" customFormat="1" ht="12.75">
      <c r="A45" s="69">
        <f>IF('Výsledková listina B'!D45&lt;&gt;"",A44+1,"")</f>
      </c>
      <c r="B45" s="74"/>
      <c r="C45" s="70">
        <f>'Startovní listina'!G120</f>
      </c>
      <c r="D45" s="70">
        <f>'Startovní listina'!B120</f>
      </c>
      <c r="E45" s="71">
        <f>'Startovní listina'!C120</f>
      </c>
      <c r="F45" s="71">
        <f>'Startovní listina'!D120</f>
      </c>
      <c r="G45" s="71">
        <f>'Startovní listina'!E120</f>
      </c>
      <c r="H45" s="71">
        <f>'Startovní listina'!F120</f>
      </c>
      <c r="I45" s="76"/>
    </row>
    <row r="46" spans="1:9" s="41" customFormat="1" ht="12.75">
      <c r="A46" s="69">
        <f>IF('Výsledková listina B'!D46&lt;&gt;"",A45+1,"")</f>
      </c>
      <c r="B46" s="74"/>
      <c r="C46" s="70">
        <f>'Startovní listina'!G121</f>
      </c>
      <c r="D46" s="70">
        <f>'Startovní listina'!B121</f>
      </c>
      <c r="E46" s="71">
        <f>'Startovní listina'!C121</f>
      </c>
      <c r="F46" s="71">
        <f>'Startovní listina'!D121</f>
      </c>
      <c r="G46" s="71">
        <f>'Startovní listina'!E121</f>
      </c>
      <c r="H46" s="71">
        <f>'Startovní listina'!F121</f>
      </c>
      <c r="I46" s="76"/>
    </row>
    <row r="47" spans="1:9" s="41" customFormat="1" ht="12.75">
      <c r="A47" s="69">
        <f>IF('Výsledková listina B'!D47&lt;&gt;"",A46+1,"")</f>
      </c>
      <c r="B47" s="74"/>
      <c r="C47" s="70">
        <f>'Startovní listina'!G122</f>
      </c>
      <c r="D47" s="70">
        <f>'Startovní listina'!B122</f>
      </c>
      <c r="E47" s="71">
        <f>'Startovní listina'!C122</f>
      </c>
      <c r="F47" s="71">
        <f>'Startovní listina'!D122</f>
      </c>
      <c r="G47" s="71">
        <f>'Startovní listina'!E122</f>
      </c>
      <c r="H47" s="71">
        <f>'Startovní listina'!F122</f>
      </c>
      <c r="I47" s="76"/>
    </row>
    <row r="48" spans="1:9" s="41" customFormat="1" ht="12.75">
      <c r="A48" s="69">
        <f>IF('Výsledková listina B'!D48&lt;&gt;"",A47+1,"")</f>
      </c>
      <c r="B48" s="74"/>
      <c r="C48" s="70">
        <f>'Startovní listina'!G123</f>
      </c>
      <c r="D48" s="70">
        <f>'Startovní listina'!B123</f>
      </c>
      <c r="E48" s="71">
        <f>'Startovní listina'!C123</f>
      </c>
      <c r="F48" s="71">
        <f>'Startovní listina'!D123</f>
      </c>
      <c r="G48" s="71">
        <f>'Startovní listina'!E123</f>
      </c>
      <c r="H48" s="71">
        <f>'Startovní listina'!F123</f>
      </c>
      <c r="I48" s="76"/>
    </row>
    <row r="49" spans="1:9" s="41" customFormat="1" ht="12.75">
      <c r="A49" s="69">
        <f>IF('Výsledková listina B'!D49&lt;&gt;"",A48+1,"")</f>
      </c>
      <c r="B49" s="74"/>
      <c r="C49" s="70">
        <f>'Startovní listina'!G124</f>
      </c>
      <c r="D49" s="70">
        <f>'Startovní listina'!B124</f>
      </c>
      <c r="E49" s="71">
        <f>'Startovní listina'!C124</f>
      </c>
      <c r="F49" s="71">
        <f>'Startovní listina'!D124</f>
      </c>
      <c r="G49" s="71">
        <f>'Startovní listina'!E124</f>
      </c>
      <c r="H49" s="71">
        <f>'Startovní listina'!F124</f>
      </c>
      <c r="I49" s="76"/>
    </row>
    <row r="50" spans="1:9" s="41" customFormat="1" ht="12.75">
      <c r="A50" s="69">
        <f>IF('Výsledková listina B'!D50&lt;&gt;"",A49+1,"")</f>
      </c>
      <c r="B50" s="74"/>
      <c r="C50" s="70">
        <f>'Startovní listina'!G125</f>
      </c>
      <c r="D50" s="70">
        <f>'Startovní listina'!B125</f>
      </c>
      <c r="E50" s="71">
        <f>'Startovní listina'!C125</f>
      </c>
      <c r="F50" s="71">
        <f>'Startovní listina'!D125</f>
      </c>
      <c r="G50" s="71">
        <f>'Startovní listina'!E125</f>
      </c>
      <c r="H50" s="71">
        <f>'Startovní listina'!F125</f>
      </c>
      <c r="I50" s="76"/>
    </row>
    <row r="51" spans="1:9" s="41" customFormat="1" ht="12.75">
      <c r="A51" s="69">
        <f>IF('Výsledková listina B'!D51&lt;&gt;"",A50+1,"")</f>
      </c>
      <c r="B51" s="74"/>
      <c r="C51" s="70">
        <f>'Startovní listina'!G126</f>
      </c>
      <c r="D51" s="70">
        <f>'Startovní listina'!B126</f>
      </c>
      <c r="E51" s="71">
        <f>'Startovní listina'!C126</f>
      </c>
      <c r="F51" s="71">
        <f>'Startovní listina'!D126</f>
      </c>
      <c r="G51" s="71">
        <f>'Startovní listina'!E126</f>
      </c>
      <c r="H51" s="71">
        <f>'Startovní listina'!F126</f>
      </c>
      <c r="I51" s="76"/>
    </row>
    <row r="52" spans="1:9" s="41" customFormat="1" ht="12.75">
      <c r="A52" s="69">
        <f>IF('Výsledková listina B'!D52&lt;&gt;"",A51+1,"")</f>
      </c>
      <c r="B52" s="74"/>
      <c r="C52" s="70">
        <f>'Startovní listina'!G127</f>
      </c>
      <c r="D52" s="70">
        <f>'Startovní listina'!B127</f>
      </c>
      <c r="E52" s="71">
        <f>'Startovní listina'!C127</f>
      </c>
      <c r="F52" s="71">
        <f>'Startovní listina'!D127</f>
      </c>
      <c r="G52" s="71">
        <f>'Startovní listina'!E127</f>
      </c>
      <c r="H52" s="71">
        <f>'Startovní listina'!F127</f>
      </c>
      <c r="I52" s="76"/>
    </row>
    <row r="53" spans="1:9" s="41" customFormat="1" ht="12.75">
      <c r="A53" s="69">
        <f>IF('Výsledková listina B'!D53&lt;&gt;"",A52+1,"")</f>
      </c>
      <c r="B53" s="74"/>
      <c r="C53" s="70">
        <f>'Startovní listina'!G128</f>
      </c>
      <c r="D53" s="70">
        <f>'Startovní listina'!B128</f>
      </c>
      <c r="E53" s="71">
        <f>'Startovní listina'!C128</f>
      </c>
      <c r="F53" s="71">
        <f>'Startovní listina'!D128</f>
      </c>
      <c r="G53" s="71">
        <f>'Startovní listina'!E128</f>
      </c>
      <c r="H53" s="71">
        <f>'Startovní listina'!F128</f>
      </c>
      <c r="I53" s="76"/>
    </row>
    <row r="54" spans="1:9" ht="12.75">
      <c r="A54" s="69">
        <f>IF('Výsledková listina B'!D54&lt;&gt;"",A53+1,"")</f>
      </c>
      <c r="B54" s="74"/>
      <c r="C54" s="70">
        <f>'Startovní listina'!G129</f>
      </c>
      <c r="D54" s="70">
        <f>'Startovní listina'!B129</f>
      </c>
      <c r="E54" s="71">
        <f>'Startovní listina'!C129</f>
      </c>
      <c r="F54" s="71">
        <f>'Startovní listina'!D129</f>
      </c>
      <c r="G54" s="71">
        <f>'Startovní listina'!E129</f>
      </c>
      <c r="H54" s="71">
        <f>'Startovní listina'!F129</f>
      </c>
      <c r="I54" s="76"/>
    </row>
    <row r="55" spans="1:9" ht="12.75">
      <c r="A55" s="69">
        <f>IF('Výsledková listina B'!D55&lt;&gt;"",A54+1,"")</f>
      </c>
      <c r="B55" s="74"/>
      <c r="C55" s="70">
        <f>'Startovní listina'!G130</f>
      </c>
      <c r="D55" s="70">
        <f>'Startovní listina'!B130</f>
      </c>
      <c r="E55" s="71">
        <f>'Startovní listina'!C130</f>
      </c>
      <c r="F55" s="71">
        <f>'Startovní listina'!D130</f>
      </c>
      <c r="G55" s="71">
        <f>'Startovní listina'!E130</f>
      </c>
      <c r="H55" s="71">
        <f>'Startovní listina'!F130</f>
      </c>
      <c r="I55" s="76"/>
    </row>
    <row r="56" spans="1:9" ht="12.75">
      <c r="A56" s="69">
        <f>IF('Výsledková listina B'!D56&lt;&gt;"",A55+1,"")</f>
      </c>
      <c r="B56" s="74"/>
      <c r="C56" s="70">
        <f>'Startovní listina'!G131</f>
      </c>
      <c r="D56" s="70">
        <f>'Startovní listina'!B131</f>
      </c>
      <c r="E56" s="71">
        <f>'Startovní listina'!C131</f>
      </c>
      <c r="F56" s="71">
        <f>'Startovní listina'!D131</f>
      </c>
      <c r="G56" s="71">
        <f>'Startovní listina'!E131</f>
      </c>
      <c r="H56" s="71">
        <f>'Startovní listina'!F131</f>
      </c>
      <c r="I56" s="76"/>
    </row>
    <row r="57" spans="1:9" ht="12.75">
      <c r="A57" s="69">
        <f>IF('Výsledková listina B'!D57&lt;&gt;"",A56+1,"")</f>
      </c>
      <c r="B57" s="74"/>
      <c r="C57" s="70">
        <f>'Startovní listina'!G132</f>
      </c>
      <c r="D57" s="70">
        <f>'Startovní listina'!B132</f>
      </c>
      <c r="E57" s="71">
        <f>'Startovní listina'!C132</f>
      </c>
      <c r="F57" s="71">
        <f>'Startovní listina'!D132</f>
      </c>
      <c r="G57" s="71">
        <f>'Startovní listina'!E132</f>
      </c>
      <c r="H57" s="71">
        <f>'Startovní listina'!F132</f>
      </c>
      <c r="I57" s="76"/>
    </row>
    <row r="58" spans="1:9" ht="12.75">
      <c r="A58" s="69">
        <f>IF('Výsledková listina B'!D58&lt;&gt;"",A57+1,"")</f>
      </c>
      <c r="B58" s="74"/>
      <c r="C58" s="70">
        <f>'Startovní listina'!G133</f>
      </c>
      <c r="D58" s="70">
        <f>'Startovní listina'!B133</f>
      </c>
      <c r="E58" s="71">
        <f>'Startovní listina'!C133</f>
      </c>
      <c r="F58" s="71">
        <f>'Startovní listina'!D133</f>
      </c>
      <c r="G58" s="71">
        <f>'Startovní listina'!E133</f>
      </c>
      <c r="H58" s="71">
        <f>'Startovní listina'!F133</f>
      </c>
      <c r="I58" s="76"/>
    </row>
    <row r="59" spans="1:9" ht="12.75">
      <c r="A59" s="69">
        <f>IF('Výsledková listina B'!D59&lt;&gt;"",A58+1,"")</f>
      </c>
      <c r="B59" s="74"/>
      <c r="C59" s="70">
        <f>'Startovní listina'!G134</f>
      </c>
      <c r="D59" s="70">
        <f>'Startovní listina'!B134</f>
      </c>
      <c r="E59" s="71">
        <f>'Startovní listina'!C134</f>
      </c>
      <c r="F59" s="71">
        <f>'Startovní listina'!D134</f>
      </c>
      <c r="G59" s="71">
        <f>'Startovní listina'!E134</f>
      </c>
      <c r="H59" s="71">
        <f>'Startovní listina'!F134</f>
      </c>
      <c r="I59" s="76"/>
    </row>
    <row r="60" spans="1:9" ht="12.75">
      <c r="A60" s="69">
        <f>IF('Výsledková listina B'!D60&lt;&gt;"",A59+1,"")</f>
      </c>
      <c r="B60" s="74"/>
      <c r="C60" s="70">
        <f>'Startovní listina'!G135</f>
      </c>
      <c r="D60" s="70">
        <f>'Startovní listina'!B135</f>
      </c>
      <c r="E60" s="71">
        <f>'Startovní listina'!C135</f>
      </c>
      <c r="F60" s="71">
        <f>'Startovní listina'!D135</f>
      </c>
      <c r="G60" s="71">
        <f>'Startovní listina'!E135</f>
      </c>
      <c r="H60" s="71">
        <f>'Startovní listina'!F135</f>
      </c>
      <c r="I60" s="76"/>
    </row>
    <row r="61" spans="1:9" ht="12.75">
      <c r="A61" s="69">
        <f>IF('Výsledková listina B'!D61&lt;&gt;"",A60+1,"")</f>
      </c>
      <c r="B61" s="74"/>
      <c r="C61" s="70">
        <f>'Startovní listina'!G136</f>
      </c>
      <c r="D61" s="70">
        <f>'Startovní listina'!B136</f>
      </c>
      <c r="E61" s="71">
        <f>'Startovní listina'!C136</f>
      </c>
      <c r="F61" s="71">
        <f>'Startovní listina'!D136</f>
      </c>
      <c r="G61" s="71">
        <f>'Startovní listina'!E136</f>
      </c>
      <c r="H61" s="71">
        <f>'Startovní listina'!F136</f>
      </c>
      <c r="I61" s="76"/>
    </row>
    <row r="62" spans="1:9" ht="12.75">
      <c r="A62" s="69">
        <f>IF('Výsledková listina B'!D62&lt;&gt;"",A61+1,"")</f>
      </c>
      <c r="B62" s="74"/>
      <c r="C62" s="70">
        <f>'Startovní listina'!G137</f>
      </c>
      <c r="D62" s="70">
        <f>'Startovní listina'!B137</f>
      </c>
      <c r="E62" s="71">
        <f>'Startovní listina'!C137</f>
      </c>
      <c r="F62" s="71">
        <f>'Startovní listina'!D137</f>
      </c>
      <c r="G62" s="71">
        <f>'Startovní listina'!E137</f>
      </c>
      <c r="H62" s="71">
        <f>'Startovní listina'!F137</f>
      </c>
      <c r="I62" s="76"/>
    </row>
    <row r="63" spans="1:9" ht="12.75">
      <c r="A63" s="69">
        <f>IF('Výsledková listina B'!D63&lt;&gt;"",A62+1,"")</f>
      </c>
      <c r="B63" s="74"/>
      <c r="C63" s="70">
        <f>'Startovní listina'!G138</f>
      </c>
      <c r="D63" s="70">
        <f>'Startovní listina'!B138</f>
      </c>
      <c r="E63" s="71">
        <f>'Startovní listina'!C138</f>
      </c>
      <c r="F63" s="71">
        <f>'Startovní listina'!D138</f>
      </c>
      <c r="G63" s="71">
        <f>'Startovní listina'!E138</f>
      </c>
      <c r="H63" s="71">
        <f>'Startovní listina'!F138</f>
      </c>
      <c r="I63" s="76"/>
    </row>
    <row r="64" spans="1:9" ht="12.75">
      <c r="A64" s="69">
        <f>IF('Výsledková listina B'!D64&lt;&gt;"",A63+1,"")</f>
      </c>
      <c r="B64" s="74"/>
      <c r="C64" s="70">
        <f>'Startovní listina'!G139</f>
      </c>
      <c r="D64" s="70">
        <f>'Startovní listina'!B139</f>
      </c>
      <c r="E64" s="71">
        <f>'Startovní listina'!C139</f>
      </c>
      <c r="F64" s="71">
        <f>'Startovní listina'!D139</f>
      </c>
      <c r="G64" s="71">
        <f>'Startovní listina'!E139</f>
      </c>
      <c r="H64" s="71">
        <f>'Startovní listina'!F139</f>
      </c>
      <c r="I64" s="76"/>
    </row>
    <row r="65" spans="1:9" ht="12.75">
      <c r="A65" s="69">
        <f>IF('Výsledková listina B'!D65&lt;&gt;"",A64+1,"")</f>
      </c>
      <c r="B65" s="74"/>
      <c r="C65" s="70">
        <f>'Startovní listina'!G140</f>
      </c>
      <c r="D65" s="70">
        <f>'Startovní listina'!B140</f>
      </c>
      <c r="E65" s="71">
        <f>'Startovní listina'!C140</f>
      </c>
      <c r="F65" s="71">
        <f>'Startovní listina'!D140</f>
      </c>
      <c r="G65" s="71">
        <f>'Startovní listina'!E140</f>
      </c>
      <c r="H65" s="71">
        <f>'Startovní listina'!F140</f>
      </c>
      <c r="I65" s="76"/>
    </row>
    <row r="66" spans="1:41" s="64" customFormat="1" ht="13.5" thickBot="1">
      <c r="A66" s="69">
        <f>IF('Výsledková listina B'!D66&lt;&gt;"",A65+1,"")</f>
      </c>
      <c r="B66" s="75"/>
      <c r="C66" s="72">
        <f>'Startovní listina'!G141</f>
      </c>
      <c r="D66" s="72">
        <f>'Startovní listina'!B141</f>
      </c>
      <c r="E66" s="73">
        <f>'Startovní listina'!C141</f>
      </c>
      <c r="F66" s="73">
        <f>'Startovní listina'!D141</f>
      </c>
      <c r="G66" s="73">
        <f>'Startovní listina'!E141</f>
      </c>
      <c r="H66" s="73">
        <f>'Startovní listina'!F141</f>
      </c>
      <c r="I66" s="77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</row>
    <row r="67" spans="3:9" s="41" customFormat="1" ht="12.75">
      <c r="C67" s="53"/>
      <c r="D67" s="52"/>
      <c r="E67" s="49"/>
      <c r="F67" s="49"/>
      <c r="G67" s="53"/>
      <c r="H67" s="53"/>
      <c r="I67" s="52"/>
    </row>
    <row r="68" spans="3:9" s="41" customFormat="1" ht="12.75">
      <c r="C68" s="53"/>
      <c r="D68" s="52"/>
      <c r="E68" s="49"/>
      <c r="F68" s="49"/>
      <c r="G68" s="53"/>
      <c r="H68" s="53"/>
      <c r="I68" s="52"/>
    </row>
    <row r="69" spans="3:9" s="41" customFormat="1" ht="12.75">
      <c r="C69" s="53"/>
      <c r="D69" s="52"/>
      <c r="E69" s="49"/>
      <c r="F69" s="49"/>
      <c r="G69" s="53"/>
      <c r="H69" s="53"/>
      <c r="I69" s="52"/>
    </row>
    <row r="70" spans="3:9" s="41" customFormat="1" ht="12.75">
      <c r="C70" s="53"/>
      <c r="D70" s="52"/>
      <c r="E70" s="49"/>
      <c r="F70" s="49"/>
      <c r="G70" s="53"/>
      <c r="H70" s="53"/>
      <c r="I70" s="52"/>
    </row>
    <row r="71" spans="3:9" s="41" customFormat="1" ht="13.5" thickBot="1">
      <c r="C71" s="53"/>
      <c r="D71" s="52"/>
      <c r="E71" s="49"/>
      <c r="F71" s="49"/>
      <c r="G71" s="53"/>
      <c r="H71" s="53"/>
      <c r="I71" s="52"/>
    </row>
    <row r="72" spans="3:9" s="41" customFormat="1" ht="12.75">
      <c r="C72" s="53"/>
      <c r="D72" s="159" t="s">
        <v>13</v>
      </c>
      <c r="E72" s="160"/>
      <c r="F72" s="160"/>
      <c r="G72" s="160"/>
      <c r="H72" s="161"/>
      <c r="I72" s="52"/>
    </row>
    <row r="73" spans="3:9" s="41" customFormat="1" ht="12.75">
      <c r="C73" s="53"/>
      <c r="D73" s="162"/>
      <c r="E73" s="163"/>
      <c r="F73" s="163"/>
      <c r="G73" s="163"/>
      <c r="H73" s="164"/>
      <c r="I73" s="52"/>
    </row>
    <row r="74" spans="3:9" s="41" customFormat="1" ht="12.75">
      <c r="C74" s="53"/>
      <c r="D74" s="162"/>
      <c r="E74" s="163"/>
      <c r="F74" s="163"/>
      <c r="G74" s="163"/>
      <c r="H74" s="164"/>
      <c r="I74" s="52"/>
    </row>
    <row r="75" spans="3:9" s="41" customFormat="1" ht="12.75">
      <c r="C75" s="53"/>
      <c r="D75" s="162"/>
      <c r="E75" s="163"/>
      <c r="F75" s="163"/>
      <c r="G75" s="163"/>
      <c r="H75" s="164"/>
      <c r="I75" s="52"/>
    </row>
    <row r="76" spans="3:9" s="41" customFormat="1" ht="12.75">
      <c r="C76" s="53"/>
      <c r="D76" s="162"/>
      <c r="E76" s="163"/>
      <c r="F76" s="163"/>
      <c r="G76" s="163"/>
      <c r="H76" s="164"/>
      <c r="I76" s="52"/>
    </row>
    <row r="77" spans="4:9" s="41" customFormat="1" ht="12.75">
      <c r="D77" s="162"/>
      <c r="E77" s="163"/>
      <c r="F77" s="163"/>
      <c r="G77" s="163"/>
      <c r="H77" s="164"/>
      <c r="I77" s="54"/>
    </row>
    <row r="78" spans="4:9" s="41" customFormat="1" ht="13.5" thickBot="1">
      <c r="D78" s="165"/>
      <c r="E78" s="166"/>
      <c r="F78" s="166"/>
      <c r="G78" s="166"/>
      <c r="H78" s="167"/>
      <c r="I78" s="54"/>
    </row>
    <row r="79" spans="7:9" s="41" customFormat="1" ht="12.75">
      <c r="G79" s="54"/>
      <c r="I79" s="54"/>
    </row>
    <row r="80" spans="7:9" s="41" customFormat="1" ht="12.75">
      <c r="G80" s="54"/>
      <c r="I80" s="54"/>
    </row>
    <row r="81" spans="7:9" s="41" customFormat="1" ht="12.75">
      <c r="G81" s="54"/>
      <c r="I81" s="54"/>
    </row>
    <row r="82" spans="7:9" s="41" customFormat="1" ht="12.75">
      <c r="G82" s="54"/>
      <c r="I82" s="54"/>
    </row>
    <row r="83" spans="7:9" s="41" customFormat="1" ht="12.75">
      <c r="G83" s="54"/>
      <c r="I83" s="54"/>
    </row>
    <row r="84" spans="7:9" s="41" customFormat="1" ht="12.75">
      <c r="G84" s="54"/>
      <c r="I84" s="54"/>
    </row>
    <row r="85" spans="7:9" s="41" customFormat="1" ht="12.75">
      <c r="G85" s="54"/>
      <c r="I85" s="54"/>
    </row>
    <row r="86" spans="7:9" s="41" customFormat="1" ht="12.75">
      <c r="G86" s="54"/>
      <c r="I86" s="54"/>
    </row>
    <row r="87" spans="7:9" s="41" customFormat="1" ht="12.75">
      <c r="G87" s="54"/>
      <c r="I87" s="54"/>
    </row>
    <row r="88" spans="7:9" s="41" customFormat="1" ht="12.75">
      <c r="G88" s="54"/>
      <c r="I88" s="54"/>
    </row>
    <row r="89" spans="7:9" s="41" customFormat="1" ht="12.75">
      <c r="G89" s="54"/>
      <c r="I89" s="54"/>
    </row>
    <row r="90" spans="7:9" s="41" customFormat="1" ht="12.75">
      <c r="G90" s="54"/>
      <c r="I90" s="54"/>
    </row>
    <row r="91" spans="7:9" s="41" customFormat="1" ht="12.75">
      <c r="G91" s="54"/>
      <c r="I91" s="54"/>
    </row>
    <row r="92" spans="7:9" s="41" customFormat="1" ht="12.75">
      <c r="G92" s="54"/>
      <c r="I92" s="54"/>
    </row>
    <row r="93" spans="7:9" s="41" customFormat="1" ht="12.75">
      <c r="G93" s="54"/>
      <c r="I93" s="54"/>
    </row>
    <row r="94" spans="7:9" s="41" customFormat="1" ht="12.75">
      <c r="G94" s="54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  <row r="135" spans="7:9" s="41" customFormat="1" ht="12.75">
      <c r="G135" s="54"/>
      <c r="I135" s="54"/>
    </row>
    <row r="136" spans="7:9" s="41" customFormat="1" ht="12.75">
      <c r="G136" s="54"/>
      <c r="I136" s="54"/>
    </row>
    <row r="137" spans="7:9" s="41" customFormat="1" ht="12.75">
      <c r="G137" s="54"/>
      <c r="I137" s="54"/>
    </row>
    <row r="138" spans="7:9" s="41" customFormat="1" ht="12.75">
      <c r="G138" s="54"/>
      <c r="I138" s="54"/>
    </row>
    <row r="139" spans="7:9" s="41" customFormat="1" ht="12.75">
      <c r="G139" s="54"/>
      <c r="I139" s="54"/>
    </row>
    <row r="140" spans="7:9" s="41" customFormat="1" ht="12.75">
      <c r="G140" s="54"/>
      <c r="I140" s="54"/>
    </row>
    <row r="141" spans="7:9" s="41" customFormat="1" ht="12.75">
      <c r="G141" s="54"/>
      <c r="I141" s="54"/>
    </row>
    <row r="142" spans="7:9" s="41" customFormat="1" ht="12.75">
      <c r="G142" s="54"/>
      <c r="I142" s="54"/>
    </row>
    <row r="143" spans="7:9" s="41" customFormat="1" ht="12.75">
      <c r="G143" s="54"/>
      <c r="I143" s="54"/>
    </row>
    <row r="144" spans="7:9" s="41" customFormat="1" ht="12.75">
      <c r="G144" s="54"/>
      <c r="I144" s="54"/>
    </row>
    <row r="145" spans="7:9" s="41" customFormat="1" ht="12.75">
      <c r="G145" s="54"/>
      <c r="I145" s="54"/>
    </row>
    <row r="146" spans="7:9" s="41" customFormat="1" ht="12.75">
      <c r="G146" s="54"/>
      <c r="I146" s="54"/>
    </row>
    <row r="147" spans="7:9" s="41" customFormat="1" ht="12.75">
      <c r="G147" s="54"/>
      <c r="I147" s="54"/>
    </row>
    <row r="148" spans="7:9" s="41" customFormat="1" ht="12.75">
      <c r="G148" s="54"/>
      <c r="I148" s="54"/>
    </row>
    <row r="149" spans="7:9" s="41" customFormat="1" ht="12.75">
      <c r="G149" s="54"/>
      <c r="I149" s="54"/>
    </row>
  </sheetData>
  <sheetProtection sheet="1" objects="1" scenarios="1" selectLockedCells="1" selectUnlockedCells="1"/>
  <mergeCells count="5">
    <mergeCell ref="A1:I1"/>
    <mergeCell ref="A2:I2"/>
    <mergeCell ref="K2:O4"/>
    <mergeCell ref="A3:I3"/>
    <mergeCell ref="D72:H78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AO152"/>
  <sheetViews>
    <sheetView showGridLines="0" zoomScale="130" zoomScaleNormal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9" s="41" customFormat="1" ht="18.75" customHeight="1">
      <c r="A5" s="121">
        <v>13</v>
      </c>
      <c r="B5" s="122">
        <v>1</v>
      </c>
      <c r="C5" s="128" t="str">
        <f>'Startovní listina'!G49</f>
        <v>C</v>
      </c>
      <c r="D5" s="128">
        <f>'Startovní listina'!B49</f>
        <v>49</v>
      </c>
      <c r="E5" s="129" t="str">
        <f>'Startovní listina'!C49</f>
        <v>Rerych</v>
      </c>
      <c r="F5" s="129" t="str">
        <f>'Startovní listina'!D49</f>
        <v>Jiří</v>
      </c>
      <c r="G5" s="129">
        <f>'Startovní listina'!E49</f>
        <v>1962</v>
      </c>
      <c r="H5" s="129" t="str">
        <f>'Startovní listina'!F49</f>
        <v>AC Moravská Slávia Brno</v>
      </c>
      <c r="I5" s="130">
        <v>0.07869212962962963</v>
      </c>
    </row>
    <row r="6" spans="1:9" s="41" customFormat="1" ht="18.75" customHeight="1">
      <c r="A6" s="121">
        <v>14</v>
      </c>
      <c r="B6" s="122">
        <v>2</v>
      </c>
      <c r="C6" s="128" t="str">
        <f>'Startovní listina'!G50</f>
        <v>C</v>
      </c>
      <c r="D6" s="128">
        <f>'Startovní listina'!B50</f>
        <v>50</v>
      </c>
      <c r="E6" s="129" t="str">
        <f>'Startovní listina'!C50</f>
        <v>Ožana</v>
      </c>
      <c r="F6" s="129" t="str">
        <f>'Startovní listina'!D50</f>
        <v>Václav</v>
      </c>
      <c r="G6" s="129">
        <f>'Startovní listina'!E50</f>
        <v>1964</v>
      </c>
      <c r="H6" s="129" t="str">
        <f>'Startovní listina'!F50</f>
        <v>TJ Nové Město na Moravě</v>
      </c>
      <c r="I6" s="130">
        <v>0.07930555555555556</v>
      </c>
    </row>
    <row r="7" spans="1:9" s="41" customFormat="1" ht="18.75" customHeight="1">
      <c r="A7" s="121">
        <v>19</v>
      </c>
      <c r="B7" s="122">
        <v>3</v>
      </c>
      <c r="C7" s="128" t="str">
        <f>'Startovní listina'!G29</f>
        <v>C</v>
      </c>
      <c r="D7" s="128">
        <f>'Startovní listina'!B29</f>
        <v>27</v>
      </c>
      <c r="E7" s="129" t="str">
        <f>'Startovní listina'!C29</f>
        <v>Kratochvíl</v>
      </c>
      <c r="F7" s="129" t="str">
        <f>'Startovní listina'!D29</f>
        <v>Pavel</v>
      </c>
      <c r="G7" s="129">
        <f>'Startovní listina'!E29</f>
        <v>1960</v>
      </c>
      <c r="H7" s="129" t="str">
        <f>'Startovní listina'!F29</f>
        <v>Sokol Rudíkov</v>
      </c>
      <c r="I7" s="130">
        <v>0.08216435185185185</v>
      </c>
    </row>
    <row r="8" spans="1:9" s="41" customFormat="1" ht="18.75" customHeight="1">
      <c r="A8" s="121">
        <v>21</v>
      </c>
      <c r="B8" s="122">
        <v>4</v>
      </c>
      <c r="C8" s="128" t="str">
        <f>'Startovní listina'!G23</f>
        <v>C</v>
      </c>
      <c r="D8" s="128">
        <f>'Startovní listina'!B23</f>
        <v>20</v>
      </c>
      <c r="E8" s="129" t="str">
        <f>'Startovní listina'!C23</f>
        <v>Jína</v>
      </c>
      <c r="F8" s="129" t="str">
        <f>'Startovní listina'!D23</f>
        <v>Pavel</v>
      </c>
      <c r="G8" s="129">
        <f>'Startovní listina'!E23</f>
        <v>1962</v>
      </c>
      <c r="H8" s="129" t="str">
        <f>'Startovní listina'!F23</f>
        <v>TJ Liga 100 Olomouc</v>
      </c>
      <c r="I8" s="130">
        <v>0.08233796296296296</v>
      </c>
    </row>
    <row r="9" spans="1:9" s="41" customFormat="1" ht="18.75" customHeight="1">
      <c r="A9" s="121">
        <v>23</v>
      </c>
      <c r="B9" s="122">
        <v>5</v>
      </c>
      <c r="C9" s="128" t="str">
        <f>'Startovní listina'!G6</f>
        <v>C</v>
      </c>
      <c r="D9" s="128">
        <f>'Startovní listina'!B6</f>
        <v>2</v>
      </c>
      <c r="E9" s="129" t="str">
        <f>'Startovní listina'!C6</f>
        <v>Skalický</v>
      </c>
      <c r="F9" s="129" t="str">
        <f>'Startovní listina'!D6</f>
        <v>Josef</v>
      </c>
      <c r="G9" s="129">
        <f>'Startovní listina'!E6</f>
        <v>1962</v>
      </c>
      <c r="H9" s="129" t="str">
        <f>'Startovní listina'!F6</f>
        <v>POLDR Žichlínek</v>
      </c>
      <c r="I9" s="130">
        <v>0.08444444444444445</v>
      </c>
    </row>
    <row r="10" spans="1:9" s="41" customFormat="1" ht="18.75" customHeight="1">
      <c r="A10" s="121">
        <v>24</v>
      </c>
      <c r="B10" s="122">
        <v>6</v>
      </c>
      <c r="C10" s="128" t="str">
        <f>'Startovní listina'!G17</f>
        <v>C</v>
      </c>
      <c r="D10" s="128">
        <f>'Startovní listina'!B17</f>
        <v>13</v>
      </c>
      <c r="E10" s="129" t="str">
        <f>'Startovní listina'!C17</f>
        <v>Zouhar</v>
      </c>
      <c r="F10" s="129" t="str">
        <f>'Startovní listina'!D17</f>
        <v>Libor</v>
      </c>
      <c r="G10" s="129">
        <f>'Startovní listina'!E17</f>
        <v>1958</v>
      </c>
      <c r="H10" s="129" t="str">
        <f>'Startovní listina'!F17</f>
        <v>Brno - Líšeň</v>
      </c>
      <c r="I10" s="130">
        <v>0.08486111111111111</v>
      </c>
    </row>
    <row r="11" spans="1:9" s="41" customFormat="1" ht="18.75" customHeight="1">
      <c r="A11" s="121">
        <v>25</v>
      </c>
      <c r="B11" s="122">
        <v>7</v>
      </c>
      <c r="C11" s="128" t="str">
        <f>'Startovní listina'!G14</f>
        <v>C</v>
      </c>
      <c r="D11" s="128">
        <f>'Startovní listina'!B14</f>
        <v>10</v>
      </c>
      <c r="E11" s="129" t="str">
        <f>'Startovní listina'!C14</f>
        <v>Sedláček</v>
      </c>
      <c r="F11" s="129" t="str">
        <f>'Startovní listina'!D14</f>
        <v>Roman</v>
      </c>
      <c r="G11" s="129">
        <f>'Startovní listina'!E14</f>
        <v>1964</v>
      </c>
      <c r="H11" s="129" t="str">
        <f>'Startovní listina'!F14</f>
        <v>Activity Lanškroun</v>
      </c>
      <c r="I11" s="130">
        <v>0.08524305555555556</v>
      </c>
    </row>
    <row r="12" spans="1:9" s="41" customFormat="1" ht="18.75" customHeight="1">
      <c r="A12" s="121">
        <v>45</v>
      </c>
      <c r="B12" s="122">
        <v>8</v>
      </c>
      <c r="C12" s="128" t="str">
        <f>'Startovní listina'!G31</f>
        <v>C</v>
      </c>
      <c r="D12" s="128">
        <f>'Startovní listina'!B31</f>
        <v>29</v>
      </c>
      <c r="E12" s="129" t="str">
        <f>'Startovní listina'!C31</f>
        <v>Suchý</v>
      </c>
      <c r="F12" s="129" t="str">
        <f>'Startovní listina'!D31</f>
        <v>Karel</v>
      </c>
      <c r="G12" s="129">
        <f>'Startovní listina'!E31</f>
        <v>1956</v>
      </c>
      <c r="H12" s="129" t="str">
        <f>'Startovní listina'!F31</f>
        <v>Náměšť nad Oslavou</v>
      </c>
      <c r="I12" s="130">
        <v>0.09216435185185184</v>
      </c>
    </row>
    <row r="13" spans="1:9" s="41" customFormat="1" ht="18.75" customHeight="1">
      <c r="A13" s="121">
        <v>54</v>
      </c>
      <c r="B13" s="122">
        <v>9</v>
      </c>
      <c r="C13" s="128" t="str">
        <f>'Startovní listina'!G28</f>
        <v>C</v>
      </c>
      <c r="D13" s="128">
        <f>'Startovní listina'!B28</f>
        <v>26</v>
      </c>
      <c r="E13" s="129" t="str">
        <f>'Startovní listina'!C28</f>
        <v>Měřínský</v>
      </c>
      <c r="F13" s="129" t="str">
        <f>'Startovní listina'!D28</f>
        <v>Jaroslav</v>
      </c>
      <c r="G13" s="129">
        <f>'Startovní listina'!E28</f>
        <v>1961</v>
      </c>
      <c r="H13" s="129" t="str">
        <f>'Startovní listina'!F28</f>
        <v>AK Perná</v>
      </c>
      <c r="I13" s="130">
        <v>0.09474537037037038</v>
      </c>
    </row>
    <row r="14" spans="1:9" s="41" customFormat="1" ht="18.75" customHeight="1">
      <c r="A14" s="121">
        <v>55</v>
      </c>
      <c r="B14" s="122">
        <v>10</v>
      </c>
      <c r="C14" s="128" t="str">
        <f>'Startovní listina'!G18</f>
        <v>C</v>
      </c>
      <c r="D14" s="128">
        <f>'Startovní listina'!B18</f>
        <v>14</v>
      </c>
      <c r="E14" s="129" t="str">
        <f>'Startovní listina'!C18</f>
        <v>Kučínský</v>
      </c>
      <c r="F14" s="129" t="str">
        <f>'Startovní listina'!D18</f>
        <v>Pavel</v>
      </c>
      <c r="G14" s="129">
        <f>'Startovní listina'!E18</f>
        <v>1959</v>
      </c>
      <c r="H14" s="129" t="str">
        <f>'Startovní listina'!F18</f>
        <v>Brno</v>
      </c>
      <c r="I14" s="130">
        <v>0.09486111111111112</v>
      </c>
    </row>
    <row r="15" spans="1:9" s="41" customFormat="1" ht="18.75" customHeight="1">
      <c r="A15" s="121">
        <v>59</v>
      </c>
      <c r="B15" s="122">
        <v>11</v>
      </c>
      <c r="C15" s="128" t="str">
        <f>'Startovní listina'!G74</f>
        <v>C</v>
      </c>
      <c r="D15" s="128">
        <f>'Startovní listina'!B74</f>
        <v>79</v>
      </c>
      <c r="E15" s="129" t="str">
        <f>'Startovní listina'!C74</f>
        <v>Sedláček</v>
      </c>
      <c r="F15" s="129" t="str">
        <f>'Startovní listina'!D74</f>
        <v>Svatopluk</v>
      </c>
      <c r="G15" s="129">
        <f>'Startovní listina'!E74</f>
        <v>1957</v>
      </c>
      <c r="H15" s="129" t="str">
        <f>'Startovní listina'!F74</f>
        <v>AC Moravská Slávia Brno</v>
      </c>
      <c r="I15" s="130">
        <v>0.09733796296296297</v>
      </c>
    </row>
    <row r="16" spans="1:9" s="41" customFormat="1" ht="18.75" customHeight="1">
      <c r="A16" s="121">
        <v>65</v>
      </c>
      <c r="B16" s="122">
        <v>12</v>
      </c>
      <c r="C16" s="128" t="str">
        <f>'Startovní listina'!G67</f>
        <v>C</v>
      </c>
      <c r="D16" s="128">
        <f>'Startovní listina'!B67</f>
        <v>70</v>
      </c>
      <c r="E16" s="129" t="str">
        <f>'Startovní listina'!C67</f>
        <v>Šperka</v>
      </c>
      <c r="F16" s="129" t="str">
        <f>'Startovní listina'!D67</f>
        <v>Oldřich</v>
      </c>
      <c r="G16" s="129">
        <f>'Startovní listina'!E67</f>
        <v>1956</v>
      </c>
      <c r="H16" s="129" t="str">
        <f>'Startovní listina'!F67</f>
        <v>Jedovnice</v>
      </c>
      <c r="I16" s="130">
        <v>0.10076388888888889</v>
      </c>
    </row>
    <row r="17" spans="1:9" s="41" customFormat="1" ht="18.75" customHeight="1">
      <c r="A17" s="121">
        <v>66</v>
      </c>
      <c r="B17" s="122">
        <v>13</v>
      </c>
      <c r="C17" s="128" t="str">
        <f>'Startovní listina'!G38</f>
        <v>C</v>
      </c>
      <c r="D17" s="128">
        <f>'Startovní listina'!B38</f>
        <v>37</v>
      </c>
      <c r="E17" s="129" t="str">
        <f>'Startovní listina'!C38</f>
        <v>Kohutek</v>
      </c>
      <c r="F17" s="129" t="str">
        <f>'Startovní listina'!D38</f>
        <v>Jaromír</v>
      </c>
      <c r="G17" s="129">
        <f>'Startovní listina'!E38</f>
        <v>1955</v>
      </c>
      <c r="H17" s="129" t="str">
        <f>'Startovní listina'!F38</f>
        <v>Brno</v>
      </c>
      <c r="I17" s="130">
        <v>0.10159722222222223</v>
      </c>
    </row>
    <row r="18" spans="1:9" s="41" customFormat="1" ht="18.75" customHeight="1">
      <c r="A18" s="121">
        <v>67</v>
      </c>
      <c r="B18" s="122">
        <v>14</v>
      </c>
      <c r="C18" s="128" t="str">
        <f>'Startovní listina'!G62</f>
        <v>C</v>
      </c>
      <c r="D18" s="128">
        <f>'Startovní listina'!B62</f>
        <v>63</v>
      </c>
      <c r="E18" s="129" t="str">
        <f>'Startovní listina'!C62</f>
        <v>Raclavský</v>
      </c>
      <c r="F18" s="129" t="str">
        <f>'Startovní listina'!D62</f>
        <v>Vlastimil</v>
      </c>
      <c r="G18" s="129">
        <f>'Startovní listina'!E62</f>
        <v>1955</v>
      </c>
      <c r="H18" s="129" t="str">
        <f>'Startovní listina'!F62</f>
        <v>Liga 100 Olomouc</v>
      </c>
      <c r="I18" s="130">
        <v>0.10225694444444444</v>
      </c>
    </row>
    <row r="19" spans="1:9" s="41" customFormat="1" ht="18.75" customHeight="1">
      <c r="A19" s="121">
        <v>70</v>
      </c>
      <c r="B19" s="122">
        <v>15</v>
      </c>
      <c r="C19" s="128" t="str">
        <f>'Startovní listina'!G51</f>
        <v>C</v>
      </c>
      <c r="D19" s="128">
        <f>'Startovní listina'!B51</f>
        <v>51</v>
      </c>
      <c r="E19" s="129" t="str">
        <f>'Startovní listina'!C51</f>
        <v>Macháček</v>
      </c>
      <c r="F19" s="129" t="str">
        <f>'Startovní listina'!D51</f>
        <v>Martin</v>
      </c>
      <c r="G19" s="129">
        <f>'Startovní listina'!E51</f>
        <v>1955</v>
      </c>
      <c r="H19" s="129" t="str">
        <f>'Startovní listina'!F51</f>
        <v>Javůrek</v>
      </c>
      <c r="I19" s="130">
        <v>0.10299768518518519</v>
      </c>
    </row>
    <row r="20" spans="1:9" s="41" customFormat="1" ht="18.75" customHeight="1">
      <c r="A20" s="121">
        <v>74</v>
      </c>
      <c r="B20" s="122">
        <v>16</v>
      </c>
      <c r="C20" s="128" t="str">
        <f>'Startovní listina'!G46</f>
        <v>C</v>
      </c>
      <c r="D20" s="128">
        <f>'Startovní listina'!B46</f>
        <v>46</v>
      </c>
      <c r="E20" s="129" t="str">
        <f>'Startovní listina'!C46</f>
        <v>Brabenec</v>
      </c>
      <c r="F20" s="129" t="str">
        <f>'Startovní listina'!D46</f>
        <v>Miroslav</v>
      </c>
      <c r="G20" s="129">
        <f>'Startovní listina'!E46</f>
        <v>1959</v>
      </c>
      <c r="H20" s="129" t="str">
        <f>'Startovní listina'!F46</f>
        <v>Žďár nad Sázavou</v>
      </c>
      <c r="I20" s="130">
        <v>0.1045949074074074</v>
      </c>
    </row>
    <row r="21" spans="1:9" s="41" customFormat="1" ht="18.75" customHeight="1">
      <c r="A21" s="121">
        <v>75</v>
      </c>
      <c r="B21" s="122">
        <v>17</v>
      </c>
      <c r="C21" s="128" t="str">
        <f>'Startovní listina'!G61</f>
        <v>C</v>
      </c>
      <c r="D21" s="128">
        <f>'Startovní listina'!B61</f>
        <v>62</v>
      </c>
      <c r="E21" s="129" t="str">
        <f>'Startovní listina'!C61</f>
        <v>Horák</v>
      </c>
      <c r="F21" s="129" t="str">
        <f>'Startovní listina'!D61</f>
        <v>Pavel</v>
      </c>
      <c r="G21" s="129">
        <f>'Startovní listina'!E61</f>
        <v>1962</v>
      </c>
      <c r="H21" s="129" t="str">
        <f>'Startovní listina'!F61</f>
        <v>Brno</v>
      </c>
      <c r="I21" s="130">
        <v>0.10665509259259259</v>
      </c>
    </row>
    <row r="22" spans="1:9" s="41" customFormat="1" ht="18.75" customHeight="1">
      <c r="A22" s="121">
        <v>81</v>
      </c>
      <c r="B22" s="122">
        <v>18</v>
      </c>
      <c r="C22" s="128" t="str">
        <f>'Startovní listina'!G87</f>
        <v>C</v>
      </c>
      <c r="D22" s="128">
        <f>'Startovní listina'!B87</f>
        <v>94</v>
      </c>
      <c r="E22" s="129" t="str">
        <f>'Startovní listina'!C87</f>
        <v>Kunc</v>
      </c>
      <c r="F22" s="129" t="str">
        <f>'Startovní listina'!D87</f>
        <v>Josef</v>
      </c>
      <c r="G22" s="129">
        <f>'Startovní listina'!E87</f>
        <v>1960</v>
      </c>
      <c r="H22" s="129" t="str">
        <f>'Startovní listina'!F87</f>
        <v>LRS Vyškov</v>
      </c>
      <c r="I22" s="130">
        <v>0.11019675925925926</v>
      </c>
    </row>
    <row r="23" spans="1:9" s="41" customFormat="1" ht="18.75" customHeight="1">
      <c r="A23" s="121">
        <v>85</v>
      </c>
      <c r="B23" s="122">
        <v>19</v>
      </c>
      <c r="C23" s="128" t="str">
        <f>'Startovní listina'!G40</f>
        <v>C</v>
      </c>
      <c r="D23" s="128">
        <f>'Startovní listina'!B40</f>
        <v>40</v>
      </c>
      <c r="E23" s="129" t="str">
        <f>'Startovní listina'!C40</f>
        <v>Blaha</v>
      </c>
      <c r="F23" s="129" t="str">
        <f>'Startovní listina'!D40</f>
        <v>Stanislav</v>
      </c>
      <c r="G23" s="129">
        <f>'Startovní listina'!E40</f>
        <v>1963</v>
      </c>
      <c r="H23" s="129" t="str">
        <f>'Startovní listina'!F40</f>
        <v>BK Vísky</v>
      </c>
      <c r="I23" s="130">
        <v>0.12315972222222223</v>
      </c>
    </row>
    <row r="24" spans="1:9" s="41" customFormat="1" ht="18.75" customHeight="1">
      <c r="A24" s="121">
        <v>86</v>
      </c>
      <c r="B24" s="122">
        <v>20</v>
      </c>
      <c r="C24" s="128" t="str">
        <f>'Startovní listina'!G94</f>
        <v>C</v>
      </c>
      <c r="D24" s="128">
        <f>'Startovní listina'!B94</f>
        <v>101</v>
      </c>
      <c r="E24" s="129" t="str">
        <f>'Startovní listina'!C94</f>
        <v>Skoták</v>
      </c>
      <c r="F24" s="129" t="str">
        <f>'Startovní listina'!D94</f>
        <v>Jiří</v>
      </c>
      <c r="G24" s="129">
        <f>'Startovní listina'!E94</f>
        <v>1964</v>
      </c>
      <c r="H24" s="129" t="str">
        <f>'Startovní listina'!F94</f>
        <v>SC Ráječko</v>
      </c>
      <c r="I24" s="130">
        <v>0.12545138888888888</v>
      </c>
    </row>
    <row r="25" spans="1:9" s="41" customFormat="1" ht="12.75">
      <c r="A25" s="69">
        <f>IF('Výsledková listina C'!D25&lt;&gt;"",#REF!+1,"")</f>
      </c>
      <c r="B25" s="74"/>
      <c r="C25" s="70">
        <f>'Startovní listina'!G97</f>
      </c>
      <c r="D25" s="70">
        <f>'Startovní listina'!B97</f>
      </c>
      <c r="E25" s="71">
        <f>'Startovní listina'!C97</f>
      </c>
      <c r="F25" s="71">
        <f>'Startovní listina'!D97</f>
      </c>
      <c r="G25" s="71">
        <f>'Startovní listina'!E97</f>
      </c>
      <c r="H25" s="71">
        <f>'Startovní listina'!F97</f>
      </c>
      <c r="I25" s="76"/>
    </row>
    <row r="26" spans="1:9" s="41" customFormat="1" ht="12.75">
      <c r="A26" s="69">
        <f>IF('Výsledková listina C'!D26&lt;&gt;"",A25+1,"")</f>
      </c>
      <c r="B26" s="74"/>
      <c r="C26" s="70">
        <f>'Startovní listina'!G98</f>
      </c>
      <c r="D26" s="70">
        <f>'Startovní listina'!B98</f>
      </c>
      <c r="E26" s="71">
        <f>'Startovní listina'!C98</f>
      </c>
      <c r="F26" s="71">
        <f>'Startovní listina'!D98</f>
      </c>
      <c r="G26" s="71">
        <f>'Startovní listina'!E98</f>
      </c>
      <c r="H26" s="71">
        <f>'Startovní listina'!F98</f>
      </c>
      <c r="I26" s="76"/>
    </row>
    <row r="27" spans="1:9" s="41" customFormat="1" ht="12.75">
      <c r="A27" s="69">
        <f>IF('Výsledková listina C'!D27&lt;&gt;"",A26+1,"")</f>
      </c>
      <c r="B27" s="74"/>
      <c r="C27" s="70">
        <f>'Startovní listina'!G99</f>
      </c>
      <c r="D27" s="70">
        <f>'Startovní listina'!B99</f>
      </c>
      <c r="E27" s="71">
        <f>'Startovní listina'!C99</f>
      </c>
      <c r="F27" s="71">
        <f>'Startovní listina'!D99</f>
      </c>
      <c r="G27" s="71">
        <f>'Startovní listina'!E99</f>
      </c>
      <c r="H27" s="71">
        <f>'Startovní listina'!F99</f>
      </c>
      <c r="I27" s="76"/>
    </row>
    <row r="28" spans="1:9" s="41" customFormat="1" ht="12.75">
      <c r="A28" s="69">
        <f>IF('Výsledková listina C'!D28&lt;&gt;"",A27+1,"")</f>
      </c>
      <c r="B28" s="74"/>
      <c r="C28" s="70">
        <f>'Startovní listina'!G100</f>
      </c>
      <c r="D28" s="70">
        <f>'Startovní listina'!B100</f>
      </c>
      <c r="E28" s="71">
        <f>'Startovní listina'!C100</f>
      </c>
      <c r="F28" s="71">
        <f>'Startovní listina'!D100</f>
      </c>
      <c r="G28" s="71">
        <f>'Startovní listina'!E100</f>
      </c>
      <c r="H28" s="71">
        <f>'Startovní listina'!F100</f>
      </c>
      <c r="I28" s="76"/>
    </row>
    <row r="29" spans="1:9" s="41" customFormat="1" ht="12.75">
      <c r="A29" s="69">
        <f>IF('Výsledková listina C'!D29&lt;&gt;"",A28+1,"")</f>
      </c>
      <c r="B29" s="74"/>
      <c r="C29" s="70">
        <f>'Startovní listina'!G101</f>
      </c>
      <c r="D29" s="70">
        <f>'Startovní listina'!B101</f>
      </c>
      <c r="E29" s="71">
        <f>'Startovní listina'!C101</f>
      </c>
      <c r="F29" s="71">
        <f>'Startovní listina'!D101</f>
      </c>
      <c r="G29" s="71">
        <f>'Startovní listina'!E101</f>
      </c>
      <c r="H29" s="71">
        <f>'Startovní listina'!F101</f>
      </c>
      <c r="I29" s="76"/>
    </row>
    <row r="30" spans="1:9" s="41" customFormat="1" ht="12.75">
      <c r="A30" s="69">
        <f>IF('Výsledková listina C'!D30&lt;&gt;"",A29+1,"")</f>
      </c>
      <c r="B30" s="74"/>
      <c r="C30" s="70">
        <f>'Startovní listina'!G102</f>
      </c>
      <c r="D30" s="70">
        <f>'Startovní listina'!B102</f>
      </c>
      <c r="E30" s="71">
        <f>'Startovní listina'!C102</f>
      </c>
      <c r="F30" s="71">
        <f>'Startovní listina'!D102</f>
      </c>
      <c r="G30" s="71">
        <f>'Startovní listina'!E102</f>
      </c>
      <c r="H30" s="71">
        <f>'Startovní listina'!F102</f>
      </c>
      <c r="I30" s="76"/>
    </row>
    <row r="31" spans="1:9" s="41" customFormat="1" ht="12.75">
      <c r="A31" s="69">
        <f>IF('Výsledková listina C'!D31&lt;&gt;"",A30+1,"")</f>
      </c>
      <c r="B31" s="74"/>
      <c r="C31" s="70">
        <f>'Startovní listina'!G103</f>
      </c>
      <c r="D31" s="70">
        <f>'Startovní listina'!B103</f>
      </c>
      <c r="E31" s="71">
        <f>'Startovní listina'!C103</f>
      </c>
      <c r="F31" s="71">
        <f>'Startovní listina'!D103</f>
      </c>
      <c r="G31" s="71">
        <f>'Startovní listina'!E103</f>
      </c>
      <c r="H31" s="71">
        <f>'Startovní listina'!F103</f>
      </c>
      <c r="I31" s="76"/>
    </row>
    <row r="32" spans="1:9" s="41" customFormat="1" ht="12.75">
      <c r="A32" s="69">
        <f>IF('Výsledková listina C'!D32&lt;&gt;"",A31+1,"")</f>
      </c>
      <c r="B32" s="74"/>
      <c r="C32" s="70">
        <f>'Startovní listina'!G104</f>
      </c>
      <c r="D32" s="70">
        <f>'Startovní listina'!B104</f>
      </c>
      <c r="E32" s="71">
        <f>'Startovní listina'!C104</f>
      </c>
      <c r="F32" s="71">
        <f>'Startovní listina'!D104</f>
      </c>
      <c r="G32" s="71">
        <f>'Startovní listina'!E104</f>
      </c>
      <c r="H32" s="71">
        <f>'Startovní listina'!F104</f>
      </c>
      <c r="I32" s="76"/>
    </row>
    <row r="33" spans="1:9" s="41" customFormat="1" ht="12.75">
      <c r="A33" s="69">
        <f>IF('Výsledková listina C'!D33&lt;&gt;"",A32+1,"")</f>
      </c>
      <c r="B33" s="74"/>
      <c r="C33" s="70">
        <f>'Startovní listina'!G105</f>
      </c>
      <c r="D33" s="70">
        <f>'Startovní listina'!B105</f>
      </c>
      <c r="E33" s="71">
        <f>'Startovní listina'!C105</f>
      </c>
      <c r="F33" s="71">
        <f>'Startovní listina'!D105</f>
      </c>
      <c r="G33" s="71">
        <f>'Startovní listina'!E105</f>
      </c>
      <c r="H33" s="71">
        <f>'Startovní listina'!F105</f>
      </c>
      <c r="I33" s="76"/>
    </row>
    <row r="34" spans="1:9" s="41" customFormat="1" ht="12.75">
      <c r="A34" s="69">
        <f>IF('Výsledková listina C'!D34&lt;&gt;"",A33+1,"")</f>
      </c>
      <c r="B34" s="74"/>
      <c r="C34" s="70">
        <f>'Startovní listina'!G106</f>
      </c>
      <c r="D34" s="70">
        <f>'Startovní listina'!B106</f>
      </c>
      <c r="E34" s="71">
        <f>'Startovní listina'!C106</f>
      </c>
      <c r="F34" s="71">
        <f>'Startovní listina'!D106</f>
      </c>
      <c r="G34" s="71">
        <f>'Startovní listina'!E106</f>
      </c>
      <c r="H34" s="71">
        <f>'Startovní listina'!F106</f>
      </c>
      <c r="I34" s="76"/>
    </row>
    <row r="35" spans="1:9" s="41" customFormat="1" ht="12.75">
      <c r="A35" s="69">
        <f>IF('Výsledková listina C'!D35&lt;&gt;"",A34+1,"")</f>
      </c>
      <c r="B35" s="74"/>
      <c r="C35" s="70">
        <f>'Startovní listina'!G107</f>
      </c>
      <c r="D35" s="70">
        <f>'Startovní listina'!B107</f>
      </c>
      <c r="E35" s="71">
        <f>'Startovní listina'!C107</f>
      </c>
      <c r="F35" s="71">
        <f>'Startovní listina'!D107</f>
      </c>
      <c r="G35" s="71">
        <f>'Startovní listina'!E107</f>
      </c>
      <c r="H35" s="71">
        <f>'Startovní listina'!F107</f>
      </c>
      <c r="I35" s="76"/>
    </row>
    <row r="36" spans="1:9" s="41" customFormat="1" ht="12.75">
      <c r="A36" s="69">
        <f>IF('Výsledková listina C'!D36&lt;&gt;"",A35+1,"")</f>
      </c>
      <c r="B36" s="74"/>
      <c r="C36" s="70">
        <f>'Startovní listina'!G108</f>
      </c>
      <c r="D36" s="70">
        <f>'Startovní listina'!B108</f>
      </c>
      <c r="E36" s="71">
        <f>'Startovní listina'!C108</f>
      </c>
      <c r="F36" s="71">
        <f>'Startovní listina'!D108</f>
      </c>
      <c r="G36" s="71">
        <f>'Startovní listina'!E108</f>
      </c>
      <c r="H36" s="71">
        <f>'Startovní listina'!F108</f>
      </c>
      <c r="I36" s="76"/>
    </row>
    <row r="37" spans="1:9" s="41" customFormat="1" ht="12.75">
      <c r="A37" s="69">
        <f>IF('Výsledková listina C'!D37&lt;&gt;"",A36+1,"")</f>
      </c>
      <c r="B37" s="74"/>
      <c r="C37" s="70">
        <f>'Startovní listina'!G109</f>
      </c>
      <c r="D37" s="70">
        <f>'Startovní listina'!B109</f>
      </c>
      <c r="E37" s="71">
        <f>'Startovní listina'!C109</f>
      </c>
      <c r="F37" s="71">
        <f>'Startovní listina'!D109</f>
      </c>
      <c r="G37" s="71">
        <f>'Startovní listina'!E109</f>
      </c>
      <c r="H37" s="71">
        <f>'Startovní listina'!F109</f>
      </c>
      <c r="I37" s="76"/>
    </row>
    <row r="38" spans="1:9" s="41" customFormat="1" ht="12.75">
      <c r="A38" s="69">
        <f>IF('Výsledková listina C'!D38&lt;&gt;"",A37+1,"")</f>
      </c>
      <c r="B38" s="74"/>
      <c r="C38" s="70">
        <f>'Startovní listina'!G110</f>
      </c>
      <c r="D38" s="70">
        <f>'Startovní listina'!B110</f>
      </c>
      <c r="E38" s="71">
        <f>'Startovní listina'!C110</f>
      </c>
      <c r="F38" s="71">
        <f>'Startovní listina'!D110</f>
      </c>
      <c r="G38" s="71">
        <f>'Startovní listina'!E110</f>
      </c>
      <c r="H38" s="71">
        <f>'Startovní listina'!F110</f>
      </c>
      <c r="I38" s="76"/>
    </row>
    <row r="39" spans="1:9" s="41" customFormat="1" ht="12.75">
      <c r="A39" s="69">
        <f>IF('Výsledková listina C'!D39&lt;&gt;"",A38+1,"")</f>
      </c>
      <c r="B39" s="74"/>
      <c r="C39" s="70">
        <f>'Startovní listina'!G111</f>
      </c>
      <c r="D39" s="70">
        <f>'Startovní listina'!B111</f>
      </c>
      <c r="E39" s="71">
        <f>'Startovní listina'!C111</f>
      </c>
      <c r="F39" s="71">
        <f>'Startovní listina'!D111</f>
      </c>
      <c r="G39" s="71">
        <f>'Startovní listina'!E111</f>
      </c>
      <c r="H39" s="71">
        <f>'Startovní listina'!F111</f>
      </c>
      <c r="I39" s="76"/>
    </row>
    <row r="40" spans="1:9" s="41" customFormat="1" ht="12.75">
      <c r="A40" s="69">
        <f>IF('Výsledková listina C'!D40&lt;&gt;"",A39+1,"")</f>
      </c>
      <c r="B40" s="74"/>
      <c r="C40" s="70">
        <f>'Startovní listina'!G112</f>
      </c>
      <c r="D40" s="70">
        <f>'Startovní listina'!B112</f>
      </c>
      <c r="E40" s="71">
        <f>'Startovní listina'!C112</f>
      </c>
      <c r="F40" s="71">
        <f>'Startovní listina'!D112</f>
      </c>
      <c r="G40" s="71">
        <f>'Startovní listina'!E112</f>
      </c>
      <c r="H40" s="71">
        <f>'Startovní listina'!F112</f>
      </c>
      <c r="I40" s="76"/>
    </row>
    <row r="41" spans="1:9" s="41" customFormat="1" ht="12.75">
      <c r="A41" s="69">
        <f>IF('Výsledková listina C'!D41&lt;&gt;"",A40+1,"")</f>
      </c>
      <c r="B41" s="74"/>
      <c r="C41" s="70">
        <f>'Startovní listina'!G113</f>
      </c>
      <c r="D41" s="70">
        <f>'Startovní listina'!B113</f>
      </c>
      <c r="E41" s="71">
        <f>'Startovní listina'!C113</f>
      </c>
      <c r="F41" s="71">
        <f>'Startovní listina'!D113</f>
      </c>
      <c r="G41" s="71">
        <f>'Startovní listina'!E113</f>
      </c>
      <c r="H41" s="71">
        <f>'Startovní listina'!F113</f>
      </c>
      <c r="I41" s="76"/>
    </row>
    <row r="42" spans="1:9" s="41" customFormat="1" ht="12.75">
      <c r="A42" s="69">
        <f>IF('Výsledková listina C'!D42&lt;&gt;"",A41+1,"")</f>
      </c>
      <c r="B42" s="74"/>
      <c r="C42" s="70">
        <f>'Startovní listina'!G114</f>
      </c>
      <c r="D42" s="70">
        <f>'Startovní listina'!B114</f>
      </c>
      <c r="E42" s="71">
        <f>'Startovní listina'!C114</f>
      </c>
      <c r="F42" s="71">
        <f>'Startovní listina'!D114</f>
      </c>
      <c r="G42" s="71">
        <f>'Startovní listina'!E114</f>
      </c>
      <c r="H42" s="71">
        <f>'Startovní listina'!F114</f>
      </c>
      <c r="I42" s="76"/>
    </row>
    <row r="43" spans="1:9" s="41" customFormat="1" ht="12.75">
      <c r="A43" s="69">
        <f>IF('Výsledková listina C'!D43&lt;&gt;"",A42+1,"")</f>
      </c>
      <c r="B43" s="74"/>
      <c r="C43" s="70">
        <f>'Startovní listina'!G115</f>
      </c>
      <c r="D43" s="70">
        <f>'Startovní listina'!B115</f>
      </c>
      <c r="E43" s="71">
        <f>'Startovní listina'!C115</f>
      </c>
      <c r="F43" s="71">
        <f>'Startovní listina'!D115</f>
      </c>
      <c r="G43" s="71">
        <f>'Startovní listina'!E115</f>
      </c>
      <c r="H43" s="71">
        <f>'Startovní listina'!F115</f>
      </c>
      <c r="I43" s="76"/>
    </row>
    <row r="44" spans="1:9" s="41" customFormat="1" ht="12.75">
      <c r="A44" s="69">
        <f>IF('Výsledková listina C'!D44&lt;&gt;"",A43+1,"")</f>
      </c>
      <c r="B44" s="74"/>
      <c r="C44" s="70">
        <f>'Startovní listina'!G116</f>
      </c>
      <c r="D44" s="70">
        <f>'Startovní listina'!B116</f>
      </c>
      <c r="E44" s="71">
        <f>'Startovní listina'!C116</f>
      </c>
      <c r="F44" s="71">
        <f>'Startovní listina'!D116</f>
      </c>
      <c r="G44" s="71">
        <f>'Startovní listina'!E116</f>
      </c>
      <c r="H44" s="71">
        <f>'Startovní listina'!F116</f>
      </c>
      <c r="I44" s="76"/>
    </row>
    <row r="45" spans="1:9" s="41" customFormat="1" ht="12.75">
      <c r="A45" s="69">
        <f>IF('Výsledková listina C'!D45&lt;&gt;"",A44+1,"")</f>
      </c>
      <c r="B45" s="74"/>
      <c r="C45" s="70">
        <f>'Startovní listina'!G117</f>
      </c>
      <c r="D45" s="70">
        <f>'Startovní listina'!B117</f>
      </c>
      <c r="E45" s="71">
        <f>'Startovní listina'!C117</f>
      </c>
      <c r="F45" s="71">
        <f>'Startovní listina'!D117</f>
      </c>
      <c r="G45" s="71">
        <f>'Startovní listina'!E117</f>
      </c>
      <c r="H45" s="71">
        <f>'Startovní listina'!F117</f>
      </c>
      <c r="I45" s="76"/>
    </row>
    <row r="46" spans="1:9" s="41" customFormat="1" ht="12.75">
      <c r="A46" s="69">
        <f>IF('Výsledková listina C'!D46&lt;&gt;"",A45+1,"")</f>
      </c>
      <c r="B46" s="74"/>
      <c r="C46" s="70">
        <f>'Startovní listina'!G118</f>
      </c>
      <c r="D46" s="70">
        <f>'Startovní listina'!B118</f>
      </c>
      <c r="E46" s="71">
        <f>'Startovní listina'!C118</f>
      </c>
      <c r="F46" s="71">
        <f>'Startovní listina'!D118</f>
      </c>
      <c r="G46" s="71">
        <f>'Startovní listina'!E118</f>
      </c>
      <c r="H46" s="71">
        <f>'Startovní listina'!F118</f>
      </c>
      <c r="I46" s="76"/>
    </row>
    <row r="47" spans="1:9" s="41" customFormat="1" ht="12.75">
      <c r="A47" s="69">
        <f>IF('Výsledková listina C'!D47&lt;&gt;"",A46+1,"")</f>
      </c>
      <c r="B47" s="74"/>
      <c r="C47" s="70">
        <f>'Startovní listina'!G119</f>
      </c>
      <c r="D47" s="70">
        <f>'Startovní listina'!B119</f>
      </c>
      <c r="E47" s="71">
        <f>'Startovní listina'!C119</f>
      </c>
      <c r="F47" s="71">
        <f>'Startovní listina'!D119</f>
      </c>
      <c r="G47" s="71">
        <f>'Startovní listina'!E119</f>
      </c>
      <c r="H47" s="71">
        <f>'Startovní listina'!F119</f>
      </c>
      <c r="I47" s="76"/>
    </row>
    <row r="48" spans="1:9" s="41" customFormat="1" ht="12.75">
      <c r="A48" s="69">
        <f>IF('Výsledková listina C'!D48&lt;&gt;"",A47+1,"")</f>
      </c>
      <c r="B48" s="74"/>
      <c r="C48" s="70">
        <f>'Startovní listina'!G120</f>
      </c>
      <c r="D48" s="70">
        <f>'Startovní listina'!B120</f>
      </c>
      <c r="E48" s="71">
        <f>'Startovní listina'!C120</f>
      </c>
      <c r="F48" s="71">
        <f>'Startovní listina'!D120</f>
      </c>
      <c r="G48" s="71">
        <f>'Startovní listina'!E120</f>
      </c>
      <c r="H48" s="71">
        <f>'Startovní listina'!F120</f>
      </c>
      <c r="I48" s="76"/>
    </row>
    <row r="49" spans="1:9" s="41" customFormat="1" ht="12.75">
      <c r="A49" s="69">
        <f>IF('Výsledková listina C'!D49&lt;&gt;"",A48+1,"")</f>
      </c>
      <c r="B49" s="74"/>
      <c r="C49" s="70">
        <f>'Startovní listina'!G121</f>
      </c>
      <c r="D49" s="70">
        <f>'Startovní listina'!B121</f>
      </c>
      <c r="E49" s="71">
        <f>'Startovní listina'!C121</f>
      </c>
      <c r="F49" s="71">
        <f>'Startovní listina'!D121</f>
      </c>
      <c r="G49" s="71">
        <f>'Startovní listina'!E121</f>
      </c>
      <c r="H49" s="71">
        <f>'Startovní listina'!F121</f>
      </c>
      <c r="I49" s="76"/>
    </row>
    <row r="50" spans="1:9" s="41" customFormat="1" ht="12.75">
      <c r="A50" s="69">
        <f>IF('Výsledková listina C'!D50&lt;&gt;"",A49+1,"")</f>
      </c>
      <c r="B50" s="74"/>
      <c r="C50" s="70">
        <f>'Startovní listina'!G122</f>
      </c>
      <c r="D50" s="70">
        <f>'Startovní listina'!B122</f>
      </c>
      <c r="E50" s="71">
        <f>'Startovní listina'!C122</f>
      </c>
      <c r="F50" s="71">
        <f>'Startovní listina'!D122</f>
      </c>
      <c r="G50" s="71">
        <f>'Startovní listina'!E122</f>
      </c>
      <c r="H50" s="71">
        <f>'Startovní listina'!F122</f>
      </c>
      <c r="I50" s="76"/>
    </row>
    <row r="51" spans="1:9" s="41" customFormat="1" ht="12.75">
      <c r="A51" s="69">
        <f>IF('Výsledková listina C'!D51&lt;&gt;"",A50+1,"")</f>
      </c>
      <c r="B51" s="74"/>
      <c r="C51" s="70">
        <f>'Startovní listina'!G123</f>
      </c>
      <c r="D51" s="70">
        <f>'Startovní listina'!B123</f>
      </c>
      <c r="E51" s="71">
        <f>'Startovní listina'!C123</f>
      </c>
      <c r="F51" s="71">
        <f>'Startovní listina'!D123</f>
      </c>
      <c r="G51" s="71">
        <f>'Startovní listina'!E123</f>
      </c>
      <c r="H51" s="71">
        <f>'Startovní listina'!F123</f>
      </c>
      <c r="I51" s="76"/>
    </row>
    <row r="52" spans="1:9" s="41" customFormat="1" ht="12.75">
      <c r="A52" s="69">
        <f>IF('Výsledková listina C'!D52&lt;&gt;"",A51+1,"")</f>
      </c>
      <c r="B52" s="74"/>
      <c r="C52" s="70">
        <f>'Startovní listina'!G124</f>
      </c>
      <c r="D52" s="70">
        <f>'Startovní listina'!B124</f>
      </c>
      <c r="E52" s="71">
        <f>'Startovní listina'!C124</f>
      </c>
      <c r="F52" s="71">
        <f>'Startovní listina'!D124</f>
      </c>
      <c r="G52" s="71">
        <f>'Startovní listina'!E124</f>
      </c>
      <c r="H52" s="71">
        <f>'Startovní listina'!F124</f>
      </c>
      <c r="I52" s="76"/>
    </row>
    <row r="53" spans="1:9" s="41" customFormat="1" ht="12.75">
      <c r="A53" s="69">
        <f>IF('Výsledková listina C'!D53&lt;&gt;"",A52+1,"")</f>
      </c>
      <c r="B53" s="74"/>
      <c r="C53" s="70">
        <f>'Startovní listina'!G125</f>
      </c>
      <c r="D53" s="70">
        <f>'Startovní listina'!B125</f>
      </c>
      <c r="E53" s="71">
        <f>'Startovní listina'!C125</f>
      </c>
      <c r="F53" s="71">
        <f>'Startovní listina'!D125</f>
      </c>
      <c r="G53" s="71">
        <f>'Startovní listina'!E125</f>
      </c>
      <c r="H53" s="71">
        <f>'Startovní listina'!F125</f>
      </c>
      <c r="I53" s="76"/>
    </row>
    <row r="54" spans="1:9" s="41" customFormat="1" ht="12.75">
      <c r="A54" s="69">
        <f>IF('Výsledková listina C'!D54&lt;&gt;"",A53+1,"")</f>
      </c>
      <c r="B54" s="74"/>
      <c r="C54" s="70">
        <f>'Startovní listina'!G126</f>
      </c>
      <c r="D54" s="70">
        <f>'Startovní listina'!B126</f>
      </c>
      <c r="E54" s="71">
        <f>'Startovní listina'!C126</f>
      </c>
      <c r="F54" s="71">
        <f>'Startovní listina'!D126</f>
      </c>
      <c r="G54" s="71">
        <f>'Startovní listina'!E126</f>
      </c>
      <c r="H54" s="71">
        <f>'Startovní listina'!F126</f>
      </c>
      <c r="I54" s="76"/>
    </row>
    <row r="55" spans="1:9" s="41" customFormat="1" ht="12.75">
      <c r="A55" s="69">
        <f>IF('Výsledková listina C'!D55&lt;&gt;"",A54+1,"")</f>
      </c>
      <c r="B55" s="74"/>
      <c r="C55" s="70">
        <f>'Startovní listina'!G127</f>
      </c>
      <c r="D55" s="70">
        <f>'Startovní listina'!B127</f>
      </c>
      <c r="E55" s="71">
        <f>'Startovní listina'!C127</f>
      </c>
      <c r="F55" s="71">
        <f>'Startovní listina'!D127</f>
      </c>
      <c r="G55" s="71">
        <f>'Startovní listina'!E127</f>
      </c>
      <c r="H55" s="71">
        <f>'Startovní listina'!F127</f>
      </c>
      <c r="I55" s="76"/>
    </row>
    <row r="56" spans="1:9" s="41" customFormat="1" ht="12.75">
      <c r="A56" s="69">
        <f>IF('Výsledková listina C'!D56&lt;&gt;"",A55+1,"")</f>
      </c>
      <c r="B56" s="74"/>
      <c r="C56" s="70">
        <f>'Startovní listina'!G128</f>
      </c>
      <c r="D56" s="70">
        <f>'Startovní listina'!B128</f>
      </c>
      <c r="E56" s="71">
        <f>'Startovní listina'!C128</f>
      </c>
      <c r="F56" s="71">
        <f>'Startovní listina'!D128</f>
      </c>
      <c r="G56" s="71">
        <f>'Startovní listina'!E128</f>
      </c>
      <c r="H56" s="71">
        <f>'Startovní listina'!F128</f>
      </c>
      <c r="I56" s="76"/>
    </row>
    <row r="57" spans="1:9" ht="12.75">
      <c r="A57" s="69">
        <f>IF('Výsledková listina C'!D57&lt;&gt;"",A56+1,"")</f>
      </c>
      <c r="B57" s="74"/>
      <c r="C57" s="70">
        <f>'Startovní listina'!G129</f>
      </c>
      <c r="D57" s="70">
        <f>'Startovní listina'!B129</f>
      </c>
      <c r="E57" s="71">
        <f>'Startovní listina'!C129</f>
      </c>
      <c r="F57" s="71">
        <f>'Startovní listina'!D129</f>
      </c>
      <c r="G57" s="71">
        <f>'Startovní listina'!E129</f>
      </c>
      <c r="H57" s="71">
        <f>'Startovní listina'!F129</f>
      </c>
      <c r="I57" s="76"/>
    </row>
    <row r="58" spans="1:9" ht="12.75">
      <c r="A58" s="69">
        <f>IF('Výsledková listina C'!D58&lt;&gt;"",A57+1,"")</f>
      </c>
      <c r="B58" s="74"/>
      <c r="C58" s="70">
        <f>'Startovní listina'!G130</f>
      </c>
      <c r="D58" s="70">
        <f>'Startovní listina'!B130</f>
      </c>
      <c r="E58" s="71">
        <f>'Startovní listina'!C130</f>
      </c>
      <c r="F58" s="71">
        <f>'Startovní listina'!D130</f>
      </c>
      <c r="G58" s="71">
        <f>'Startovní listina'!E130</f>
      </c>
      <c r="H58" s="71">
        <f>'Startovní listina'!F130</f>
      </c>
      <c r="I58" s="76"/>
    </row>
    <row r="59" spans="1:9" ht="12.75">
      <c r="A59" s="69">
        <f>IF('Výsledková listina C'!D59&lt;&gt;"",A58+1,"")</f>
      </c>
      <c r="B59" s="74"/>
      <c r="C59" s="70">
        <f>'Startovní listina'!G131</f>
      </c>
      <c r="D59" s="70">
        <f>'Startovní listina'!B131</f>
      </c>
      <c r="E59" s="71">
        <f>'Startovní listina'!C131</f>
      </c>
      <c r="F59" s="71">
        <f>'Startovní listina'!D131</f>
      </c>
      <c r="G59" s="71">
        <f>'Startovní listina'!E131</f>
      </c>
      <c r="H59" s="71">
        <f>'Startovní listina'!F131</f>
      </c>
      <c r="I59" s="76"/>
    </row>
    <row r="60" spans="1:9" ht="12.75">
      <c r="A60" s="69">
        <f>IF('Výsledková listina C'!D60&lt;&gt;"",A59+1,"")</f>
      </c>
      <c r="B60" s="74"/>
      <c r="C60" s="70">
        <f>'Startovní listina'!G132</f>
      </c>
      <c r="D60" s="70">
        <f>'Startovní listina'!B132</f>
      </c>
      <c r="E60" s="71">
        <f>'Startovní listina'!C132</f>
      </c>
      <c r="F60" s="71">
        <f>'Startovní listina'!D132</f>
      </c>
      <c r="G60" s="71">
        <f>'Startovní listina'!E132</f>
      </c>
      <c r="H60" s="71">
        <f>'Startovní listina'!F132</f>
      </c>
      <c r="I60" s="76"/>
    </row>
    <row r="61" spans="1:9" ht="12.75">
      <c r="A61" s="69">
        <f>IF('Výsledková listina C'!D61&lt;&gt;"",A60+1,"")</f>
      </c>
      <c r="B61" s="74"/>
      <c r="C61" s="70">
        <f>'Startovní listina'!G133</f>
      </c>
      <c r="D61" s="70">
        <f>'Startovní listina'!B133</f>
      </c>
      <c r="E61" s="71">
        <f>'Startovní listina'!C133</f>
      </c>
      <c r="F61" s="71">
        <f>'Startovní listina'!D133</f>
      </c>
      <c r="G61" s="71">
        <f>'Startovní listina'!E133</f>
      </c>
      <c r="H61" s="71">
        <f>'Startovní listina'!F133</f>
      </c>
      <c r="I61" s="76"/>
    </row>
    <row r="62" spans="1:9" ht="12.75">
      <c r="A62" s="69">
        <f>IF('Výsledková listina C'!D62&lt;&gt;"",A61+1,"")</f>
      </c>
      <c r="B62" s="74"/>
      <c r="C62" s="70">
        <f>'Startovní listina'!G134</f>
      </c>
      <c r="D62" s="70">
        <f>'Startovní listina'!B134</f>
      </c>
      <c r="E62" s="71">
        <f>'Startovní listina'!C134</f>
      </c>
      <c r="F62" s="71">
        <f>'Startovní listina'!D134</f>
      </c>
      <c r="G62" s="71">
        <f>'Startovní listina'!E134</f>
      </c>
      <c r="H62" s="71">
        <f>'Startovní listina'!F134</f>
      </c>
      <c r="I62" s="76"/>
    </row>
    <row r="63" spans="1:9" ht="12.75">
      <c r="A63" s="69">
        <f>IF('Výsledková listina C'!D63&lt;&gt;"",A62+1,"")</f>
      </c>
      <c r="B63" s="74"/>
      <c r="C63" s="70">
        <f>'Startovní listina'!G135</f>
      </c>
      <c r="D63" s="70">
        <f>'Startovní listina'!B135</f>
      </c>
      <c r="E63" s="71">
        <f>'Startovní listina'!C135</f>
      </c>
      <c r="F63" s="71">
        <f>'Startovní listina'!D135</f>
      </c>
      <c r="G63" s="71">
        <f>'Startovní listina'!E135</f>
      </c>
      <c r="H63" s="71">
        <f>'Startovní listina'!F135</f>
      </c>
      <c r="I63" s="76"/>
    </row>
    <row r="64" spans="1:9" ht="12.75">
      <c r="A64" s="69">
        <f>IF('Výsledková listina C'!D64&lt;&gt;"",A63+1,"")</f>
      </c>
      <c r="B64" s="74"/>
      <c r="C64" s="70">
        <f>'Startovní listina'!G136</f>
      </c>
      <c r="D64" s="70">
        <f>'Startovní listina'!B136</f>
      </c>
      <c r="E64" s="71">
        <f>'Startovní listina'!C136</f>
      </c>
      <c r="F64" s="71">
        <f>'Startovní listina'!D136</f>
      </c>
      <c r="G64" s="71">
        <f>'Startovní listina'!E136</f>
      </c>
      <c r="H64" s="71">
        <f>'Startovní listina'!F136</f>
      </c>
      <c r="I64" s="76"/>
    </row>
    <row r="65" spans="1:9" ht="12.75">
      <c r="A65" s="69">
        <f>IF('Výsledková listina C'!D65&lt;&gt;"",A64+1,"")</f>
      </c>
      <c r="B65" s="74"/>
      <c r="C65" s="70">
        <f>'Startovní listina'!G137</f>
      </c>
      <c r="D65" s="70">
        <f>'Startovní listina'!B137</f>
      </c>
      <c r="E65" s="71">
        <f>'Startovní listina'!C137</f>
      </c>
      <c r="F65" s="71">
        <f>'Startovní listina'!D137</f>
      </c>
      <c r="G65" s="71">
        <f>'Startovní listina'!E137</f>
      </c>
      <c r="H65" s="71">
        <f>'Startovní listina'!F137</f>
      </c>
      <c r="I65" s="76"/>
    </row>
    <row r="66" spans="1:9" ht="12.75">
      <c r="A66" s="69">
        <f>IF('Výsledková listina C'!D66&lt;&gt;"",A65+1,"")</f>
      </c>
      <c r="B66" s="74"/>
      <c r="C66" s="70">
        <f>'Startovní listina'!G138</f>
      </c>
      <c r="D66" s="70">
        <f>'Startovní listina'!B138</f>
      </c>
      <c r="E66" s="71">
        <f>'Startovní listina'!C138</f>
      </c>
      <c r="F66" s="71">
        <f>'Startovní listina'!D138</f>
      </c>
      <c r="G66" s="71">
        <f>'Startovní listina'!E138</f>
      </c>
      <c r="H66" s="71">
        <f>'Startovní listina'!F138</f>
      </c>
      <c r="I66" s="76"/>
    </row>
    <row r="67" spans="1:9" ht="12.75">
      <c r="A67" s="69">
        <f>IF('Výsledková listina C'!D67&lt;&gt;"",A66+1,"")</f>
      </c>
      <c r="B67" s="74"/>
      <c r="C67" s="70">
        <f>'Startovní listina'!G139</f>
      </c>
      <c r="D67" s="70">
        <f>'Startovní listina'!B139</f>
      </c>
      <c r="E67" s="71">
        <f>'Startovní listina'!C139</f>
      </c>
      <c r="F67" s="71">
        <f>'Startovní listina'!D139</f>
      </c>
      <c r="G67" s="71">
        <f>'Startovní listina'!E139</f>
      </c>
      <c r="H67" s="71">
        <f>'Startovní listina'!F139</f>
      </c>
      <c r="I67" s="76"/>
    </row>
    <row r="68" spans="1:9" ht="12.75">
      <c r="A68" s="69">
        <f>IF('Výsledková listina C'!D68&lt;&gt;"",A67+1,"")</f>
      </c>
      <c r="B68" s="74"/>
      <c r="C68" s="70">
        <f>'Startovní listina'!G140</f>
      </c>
      <c r="D68" s="70">
        <f>'Startovní listina'!B140</f>
      </c>
      <c r="E68" s="71">
        <f>'Startovní listina'!C140</f>
      </c>
      <c r="F68" s="71">
        <f>'Startovní listina'!D140</f>
      </c>
      <c r="G68" s="71">
        <f>'Startovní listina'!E140</f>
      </c>
      <c r="H68" s="71">
        <f>'Startovní listina'!F140</f>
      </c>
      <c r="I68" s="76"/>
    </row>
    <row r="69" spans="1:41" s="64" customFormat="1" ht="13.5" thickBot="1">
      <c r="A69" s="69">
        <f>IF('Výsledková listina C'!D69&lt;&gt;"",A68+1,"")</f>
      </c>
      <c r="B69" s="75"/>
      <c r="C69" s="72">
        <f>'Startovní listina'!G141</f>
      </c>
      <c r="D69" s="72">
        <f>'Startovní listina'!B141</f>
      </c>
      <c r="E69" s="73">
        <f>'Startovní listina'!C141</f>
      </c>
      <c r="F69" s="73">
        <f>'Startovní listina'!D141</f>
      </c>
      <c r="G69" s="73">
        <f>'Startovní listina'!E141</f>
      </c>
      <c r="H69" s="73">
        <f>'Startovní listina'!F141</f>
      </c>
      <c r="I69" s="77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</row>
    <row r="70" spans="3:9" s="41" customFormat="1" ht="12.75">
      <c r="C70" s="53"/>
      <c r="D70" s="52"/>
      <c r="E70" s="49"/>
      <c r="F70" s="49"/>
      <c r="G70" s="53"/>
      <c r="H70" s="53"/>
      <c r="I70" s="52"/>
    </row>
    <row r="71" spans="3:9" s="41" customFormat="1" ht="12.75">
      <c r="C71" s="53"/>
      <c r="D71" s="52"/>
      <c r="E71" s="49"/>
      <c r="F71" s="49"/>
      <c r="G71" s="53"/>
      <c r="H71" s="53"/>
      <c r="I71" s="52"/>
    </row>
    <row r="72" spans="3:9" s="41" customFormat="1" ht="12.75">
      <c r="C72" s="53"/>
      <c r="D72" s="52"/>
      <c r="E72" s="49"/>
      <c r="F72" s="49"/>
      <c r="G72" s="53"/>
      <c r="H72" s="53"/>
      <c r="I72" s="52"/>
    </row>
    <row r="73" spans="3:9" s="41" customFormat="1" ht="12.75">
      <c r="C73" s="53"/>
      <c r="D73" s="52"/>
      <c r="E73" s="49"/>
      <c r="F73" s="49"/>
      <c r="G73" s="53"/>
      <c r="H73" s="53"/>
      <c r="I73" s="52"/>
    </row>
    <row r="74" spans="3:9" s="41" customFormat="1" ht="13.5" thickBot="1">
      <c r="C74" s="53"/>
      <c r="D74" s="52"/>
      <c r="E74" s="49"/>
      <c r="F74" s="49"/>
      <c r="G74" s="53"/>
      <c r="H74" s="53"/>
      <c r="I74" s="52"/>
    </row>
    <row r="75" spans="3:9" s="41" customFormat="1" ht="12.75">
      <c r="C75" s="53"/>
      <c r="D75" s="159" t="s">
        <v>13</v>
      </c>
      <c r="E75" s="160"/>
      <c r="F75" s="160"/>
      <c r="G75" s="160"/>
      <c r="H75" s="161"/>
      <c r="I75" s="52"/>
    </row>
    <row r="76" spans="3:9" s="41" customFormat="1" ht="12.75">
      <c r="C76" s="53"/>
      <c r="D76" s="162"/>
      <c r="E76" s="163"/>
      <c r="F76" s="163"/>
      <c r="G76" s="163"/>
      <c r="H76" s="164"/>
      <c r="I76" s="52"/>
    </row>
    <row r="77" spans="3:9" s="41" customFormat="1" ht="12.75">
      <c r="C77" s="53"/>
      <c r="D77" s="162"/>
      <c r="E77" s="163"/>
      <c r="F77" s="163"/>
      <c r="G77" s="163"/>
      <c r="H77" s="164"/>
      <c r="I77" s="52"/>
    </row>
    <row r="78" spans="3:9" s="41" customFormat="1" ht="12.75">
      <c r="C78" s="53"/>
      <c r="D78" s="162"/>
      <c r="E78" s="163"/>
      <c r="F78" s="163"/>
      <c r="G78" s="163"/>
      <c r="H78" s="164"/>
      <c r="I78" s="52"/>
    </row>
    <row r="79" spans="3:9" s="41" customFormat="1" ht="12.75">
      <c r="C79" s="53"/>
      <c r="D79" s="162"/>
      <c r="E79" s="163"/>
      <c r="F79" s="163"/>
      <c r="G79" s="163"/>
      <c r="H79" s="164"/>
      <c r="I79" s="52"/>
    </row>
    <row r="80" spans="4:9" s="41" customFormat="1" ht="12.75">
      <c r="D80" s="162"/>
      <c r="E80" s="163"/>
      <c r="F80" s="163"/>
      <c r="G80" s="163"/>
      <c r="H80" s="164"/>
      <c r="I80" s="54"/>
    </row>
    <row r="81" spans="4:9" s="41" customFormat="1" ht="13.5" thickBot="1">
      <c r="D81" s="165"/>
      <c r="E81" s="166"/>
      <c r="F81" s="166"/>
      <c r="G81" s="166"/>
      <c r="H81" s="167"/>
      <c r="I81" s="54"/>
    </row>
    <row r="82" spans="7:9" s="41" customFormat="1" ht="12.75">
      <c r="G82" s="54"/>
      <c r="I82" s="54"/>
    </row>
    <row r="83" spans="7:9" s="41" customFormat="1" ht="12.75">
      <c r="G83" s="54"/>
      <c r="I83" s="54"/>
    </row>
    <row r="84" spans="7:9" s="41" customFormat="1" ht="12.75">
      <c r="G84" s="54"/>
      <c r="I84" s="54"/>
    </row>
    <row r="85" spans="7:9" s="41" customFormat="1" ht="12.75">
      <c r="G85" s="54"/>
      <c r="I85" s="54"/>
    </row>
    <row r="86" spans="7:9" s="41" customFormat="1" ht="12.75">
      <c r="G86" s="54"/>
      <c r="I86" s="54"/>
    </row>
    <row r="87" spans="7:9" s="41" customFormat="1" ht="12.75">
      <c r="G87" s="54"/>
      <c r="I87" s="54"/>
    </row>
    <row r="88" spans="7:9" s="41" customFormat="1" ht="12.75">
      <c r="G88" s="54"/>
      <c r="I88" s="54"/>
    </row>
    <row r="89" spans="7:9" s="41" customFormat="1" ht="12.75">
      <c r="G89" s="54"/>
      <c r="I89" s="54"/>
    </row>
    <row r="90" spans="7:9" s="41" customFormat="1" ht="12.75">
      <c r="G90" s="54"/>
      <c r="I90" s="54"/>
    </row>
    <row r="91" spans="7:9" s="41" customFormat="1" ht="12.75">
      <c r="G91" s="54"/>
      <c r="I91" s="54"/>
    </row>
    <row r="92" spans="7:9" s="41" customFormat="1" ht="12.75">
      <c r="G92" s="54"/>
      <c r="I92" s="54"/>
    </row>
    <row r="93" spans="7:9" s="41" customFormat="1" ht="12.75">
      <c r="G93" s="54"/>
      <c r="I93" s="54"/>
    </row>
    <row r="94" spans="7:9" s="41" customFormat="1" ht="12.75">
      <c r="G94" s="54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  <row r="135" spans="7:9" s="41" customFormat="1" ht="12.75">
      <c r="G135" s="54"/>
      <c r="I135" s="54"/>
    </row>
    <row r="136" spans="7:9" s="41" customFormat="1" ht="12.75">
      <c r="G136" s="54"/>
      <c r="I136" s="54"/>
    </row>
    <row r="137" spans="7:9" s="41" customFormat="1" ht="12.75">
      <c r="G137" s="54"/>
      <c r="I137" s="54"/>
    </row>
    <row r="138" spans="7:9" s="41" customFormat="1" ht="12.75">
      <c r="G138" s="54"/>
      <c r="I138" s="54"/>
    </row>
    <row r="139" spans="7:9" s="41" customFormat="1" ht="12.75">
      <c r="G139" s="54"/>
      <c r="I139" s="54"/>
    </row>
    <row r="140" spans="7:9" s="41" customFormat="1" ht="12.75">
      <c r="G140" s="54"/>
      <c r="I140" s="54"/>
    </row>
    <row r="141" spans="7:9" s="41" customFormat="1" ht="12.75">
      <c r="G141" s="54"/>
      <c r="I141" s="54"/>
    </row>
    <row r="142" spans="7:9" s="41" customFormat="1" ht="12.75">
      <c r="G142" s="54"/>
      <c r="I142" s="54"/>
    </row>
    <row r="143" spans="7:9" s="41" customFormat="1" ht="12.75">
      <c r="G143" s="54"/>
      <c r="I143" s="54"/>
    </row>
    <row r="144" spans="7:9" s="41" customFormat="1" ht="12.75">
      <c r="G144" s="54"/>
      <c r="I144" s="54"/>
    </row>
    <row r="145" spans="7:9" s="41" customFormat="1" ht="12.75">
      <c r="G145" s="54"/>
      <c r="I145" s="54"/>
    </row>
    <row r="146" spans="7:9" s="41" customFormat="1" ht="12.75">
      <c r="G146" s="54"/>
      <c r="I146" s="54"/>
    </row>
    <row r="147" spans="7:9" s="41" customFormat="1" ht="12.75">
      <c r="G147" s="54"/>
      <c r="I147" s="54"/>
    </row>
    <row r="148" spans="7:9" s="41" customFormat="1" ht="12.75">
      <c r="G148" s="54"/>
      <c r="I148" s="54"/>
    </row>
    <row r="149" spans="7:9" s="41" customFormat="1" ht="12.75">
      <c r="G149" s="54"/>
      <c r="I149" s="54"/>
    </row>
    <row r="150" spans="7:9" s="41" customFormat="1" ht="12.75">
      <c r="G150" s="54"/>
      <c r="I150" s="54"/>
    </row>
    <row r="151" spans="7:9" s="41" customFormat="1" ht="12.75">
      <c r="G151" s="54"/>
      <c r="I151" s="54"/>
    </row>
    <row r="152" spans="7:9" s="41" customFormat="1" ht="12.75">
      <c r="G152" s="54"/>
      <c r="I152" s="54"/>
    </row>
  </sheetData>
  <sheetProtection sheet="1" objects="1" scenarios="1" selectLockedCells="1" selectUnlockedCells="1"/>
  <mergeCells count="5">
    <mergeCell ref="A1:I1"/>
    <mergeCell ref="A2:I2"/>
    <mergeCell ref="K2:O4"/>
    <mergeCell ref="A3:I3"/>
    <mergeCell ref="D75:H81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AO136"/>
  <sheetViews>
    <sheetView showGridLines="0" zoomScale="130" zoomScaleNormal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8.28125" style="42" bestFit="1" customWidth="1"/>
    <col min="2" max="2" width="9.140625" style="42" customWidth="1"/>
    <col min="3" max="3" width="8.7109375" style="42" customWidth="1"/>
    <col min="4" max="4" width="9.140625" style="42" customWidth="1"/>
    <col min="5" max="5" width="16.57421875" style="42" customWidth="1"/>
    <col min="6" max="6" width="15.7109375" style="42" customWidth="1"/>
    <col min="7" max="7" width="8.8515625" style="57" customWidth="1"/>
    <col min="8" max="8" width="43.57421875" style="42" bestFit="1" customWidth="1"/>
    <col min="9" max="9" width="11.7109375" style="57" customWidth="1"/>
    <col min="10" max="10" width="3.421875" style="41" hidden="1" customWidth="1"/>
    <col min="11" max="16" width="0" style="41" hidden="1" customWidth="1"/>
    <col min="17" max="41" width="9.140625" style="41" customWidth="1"/>
    <col min="42" max="16384" width="9.140625" style="42" customWidth="1"/>
  </cols>
  <sheetData>
    <row r="1" spans="1:9" ht="48.75" customHeight="1" thickBot="1">
      <c r="A1" s="153" t="str">
        <f>"Výsledková listina - Bystřickem kolem Vírské přehrady "&amp;'Prezenční listina'!O2</f>
        <v>Výsledková listina - Bystřickem kolem Vírské přehrady 2014</v>
      </c>
      <c r="B1" s="154"/>
      <c r="C1" s="154"/>
      <c r="D1" s="154"/>
      <c r="E1" s="154"/>
      <c r="F1" s="154"/>
      <c r="G1" s="154"/>
      <c r="H1" s="154"/>
      <c r="I1" s="155"/>
    </row>
    <row r="2" spans="1:15" ht="26.25" customHeight="1">
      <c r="A2" s="168" t="str">
        <f>'Prezenční listina'!O2-2004&amp;". ročník"</f>
        <v>10. ročník</v>
      </c>
      <c r="B2" s="169"/>
      <c r="C2" s="169"/>
      <c r="D2" s="169"/>
      <c r="E2" s="169"/>
      <c r="F2" s="169"/>
      <c r="G2" s="169"/>
      <c r="H2" s="169"/>
      <c r="I2" s="170"/>
      <c r="K2" s="171" t="s">
        <v>28</v>
      </c>
      <c r="L2" s="172"/>
      <c r="M2" s="172"/>
      <c r="N2" s="172"/>
      <c r="O2" s="173"/>
    </row>
    <row r="3" spans="1:15" ht="18.75" customHeight="1" thickBot="1">
      <c r="A3" s="156">
        <v>41790</v>
      </c>
      <c r="B3" s="157"/>
      <c r="C3" s="157"/>
      <c r="D3" s="157"/>
      <c r="E3" s="157"/>
      <c r="F3" s="157"/>
      <c r="G3" s="157"/>
      <c r="H3" s="157"/>
      <c r="I3" s="158"/>
      <c r="K3" s="174"/>
      <c r="L3" s="175"/>
      <c r="M3" s="175"/>
      <c r="N3" s="175"/>
      <c r="O3" s="176"/>
    </row>
    <row r="4" spans="1:15" ht="25.5" customHeight="1" thickBot="1">
      <c r="A4" s="65" t="s">
        <v>9</v>
      </c>
      <c r="B4" s="66" t="s">
        <v>10</v>
      </c>
      <c r="C4" s="67" t="s">
        <v>3</v>
      </c>
      <c r="D4" s="66" t="s">
        <v>7</v>
      </c>
      <c r="E4" s="67" t="s">
        <v>6</v>
      </c>
      <c r="F4" s="67" t="s">
        <v>0</v>
      </c>
      <c r="G4" s="67" t="s">
        <v>1</v>
      </c>
      <c r="H4" s="67" t="s">
        <v>4</v>
      </c>
      <c r="I4" s="68" t="s">
        <v>8</v>
      </c>
      <c r="K4" s="174"/>
      <c r="L4" s="175"/>
      <c r="M4" s="175"/>
      <c r="N4" s="175"/>
      <c r="O4" s="176"/>
    </row>
    <row r="5" spans="1:9" s="41" customFormat="1" ht="18.75" customHeight="1">
      <c r="A5" s="121">
        <v>44</v>
      </c>
      <c r="B5" s="122">
        <v>1</v>
      </c>
      <c r="C5" s="128" t="str">
        <f>'Startovní listina'!G45</f>
        <v>D</v>
      </c>
      <c r="D5" s="128">
        <f>'Startovní listina'!B45</f>
        <v>45</v>
      </c>
      <c r="E5" s="129" t="str">
        <f>'Startovní listina'!C45</f>
        <v>Kaše</v>
      </c>
      <c r="F5" s="129" t="str">
        <f>'Startovní listina'!D45</f>
        <v>Jaroslav</v>
      </c>
      <c r="G5" s="129">
        <f>'Startovní listina'!E45</f>
        <v>1953</v>
      </c>
      <c r="H5" s="129" t="str">
        <f>'Startovní listina'!F45</f>
        <v>Club běžeckých outsiderů</v>
      </c>
      <c r="I5" s="130">
        <v>0.09192129629629629</v>
      </c>
    </row>
    <row r="6" spans="1:9" s="41" customFormat="1" ht="18.75" customHeight="1">
      <c r="A6" s="121">
        <v>64</v>
      </c>
      <c r="B6" s="122">
        <v>2</v>
      </c>
      <c r="C6" s="128" t="str">
        <f>'Startovní listina'!G30</f>
        <v>D</v>
      </c>
      <c r="D6" s="128">
        <f>'Startovní listina'!B30</f>
        <v>28</v>
      </c>
      <c r="E6" s="129" t="str">
        <f>'Startovní listina'!C30</f>
        <v>Mareš</v>
      </c>
      <c r="F6" s="129" t="str">
        <f>'Startovní listina'!D30</f>
        <v>Bohumil</v>
      </c>
      <c r="G6" s="129">
        <f>'Startovní listina'!E30</f>
        <v>1951</v>
      </c>
      <c r="H6" s="129" t="str">
        <f>'Startovní listina'!F30</f>
        <v>LEAR Brno</v>
      </c>
      <c r="I6" s="130">
        <v>0.09844907407407406</v>
      </c>
    </row>
    <row r="7" spans="1:9" s="41" customFormat="1" ht="18.75" customHeight="1">
      <c r="A7" s="121">
        <v>73</v>
      </c>
      <c r="B7" s="122">
        <v>3</v>
      </c>
      <c r="C7" s="128" t="str">
        <f>'Startovní listina'!G70</f>
        <v>D</v>
      </c>
      <c r="D7" s="128">
        <f>'Startovní listina'!B70</f>
        <v>74</v>
      </c>
      <c r="E7" s="129" t="str">
        <f>'Startovní listina'!C70</f>
        <v>Stráník</v>
      </c>
      <c r="F7" s="129" t="str">
        <f>'Startovní listina'!D70</f>
        <v>Aleš</v>
      </c>
      <c r="G7" s="129">
        <f>'Startovní listina'!E70</f>
        <v>1950</v>
      </c>
      <c r="H7" s="129" t="str">
        <f>'Startovní listina'!F70</f>
        <v>Blansko </v>
      </c>
      <c r="I7" s="130">
        <v>0.1044212962962963</v>
      </c>
    </row>
    <row r="8" spans="1:9" s="41" customFormat="1" ht="18.75" customHeight="1">
      <c r="A8" s="121">
        <v>77</v>
      </c>
      <c r="B8" s="122">
        <v>4</v>
      </c>
      <c r="C8" s="128" t="str">
        <f>'Startovní listina'!G71</f>
        <v>D</v>
      </c>
      <c r="D8" s="128">
        <f>'Startovní listina'!B71</f>
        <v>75</v>
      </c>
      <c r="E8" s="129" t="str">
        <f>'Startovní listina'!C71</f>
        <v>Boháč</v>
      </c>
      <c r="F8" s="129" t="str">
        <f>'Startovní listina'!D71</f>
        <v>Jiří</v>
      </c>
      <c r="G8" s="129">
        <f>'Startovní listina'!E71</f>
        <v>1954</v>
      </c>
      <c r="H8" s="129" t="str">
        <f>'Startovní listina'!F71</f>
        <v>Brno</v>
      </c>
      <c r="I8" s="130">
        <v>0.10768518518518518</v>
      </c>
    </row>
    <row r="9" spans="1:9" s="41" customFormat="1" ht="12.75">
      <c r="A9" s="69">
        <f>IF('Výsledková listina D'!D9&lt;&gt;"",#REF!+1,"")</f>
      </c>
      <c r="B9" s="74"/>
      <c r="C9" s="70">
        <f>'Startovní listina'!G97</f>
      </c>
      <c r="D9" s="70">
        <f>'Startovní listina'!B97</f>
      </c>
      <c r="E9" s="71">
        <f>'Startovní listina'!C97</f>
      </c>
      <c r="F9" s="71">
        <f>'Startovní listina'!D97</f>
      </c>
      <c r="G9" s="71">
        <f>'Startovní listina'!E97</f>
      </c>
      <c r="H9" s="71">
        <f>'Startovní listina'!F97</f>
      </c>
      <c r="I9" s="76"/>
    </row>
    <row r="10" spans="1:9" s="41" customFormat="1" ht="12.75">
      <c r="A10" s="69">
        <f>IF('Výsledková listina D'!D10&lt;&gt;"",A9+1,"")</f>
      </c>
      <c r="B10" s="74"/>
      <c r="C10" s="70">
        <f>'Startovní listina'!G98</f>
      </c>
      <c r="D10" s="70">
        <f>'Startovní listina'!B98</f>
      </c>
      <c r="E10" s="71">
        <f>'Startovní listina'!C98</f>
      </c>
      <c r="F10" s="71">
        <f>'Startovní listina'!D98</f>
      </c>
      <c r="G10" s="71">
        <f>'Startovní listina'!E98</f>
      </c>
      <c r="H10" s="71">
        <f>'Startovní listina'!F98</f>
      </c>
      <c r="I10" s="76"/>
    </row>
    <row r="11" spans="1:9" s="41" customFormat="1" ht="12.75">
      <c r="A11" s="69">
        <f>IF('Výsledková listina D'!D11&lt;&gt;"",A10+1,"")</f>
      </c>
      <c r="B11" s="74"/>
      <c r="C11" s="70">
        <f>'Startovní listina'!G99</f>
      </c>
      <c r="D11" s="70">
        <f>'Startovní listina'!B99</f>
      </c>
      <c r="E11" s="71">
        <f>'Startovní listina'!C99</f>
      </c>
      <c r="F11" s="71">
        <f>'Startovní listina'!D99</f>
      </c>
      <c r="G11" s="71">
        <f>'Startovní listina'!E99</f>
      </c>
      <c r="H11" s="71">
        <f>'Startovní listina'!F99</f>
      </c>
      <c r="I11" s="76"/>
    </row>
    <row r="12" spans="1:9" s="41" customFormat="1" ht="12.75">
      <c r="A12" s="69">
        <f>IF('Výsledková listina D'!D12&lt;&gt;"",A11+1,"")</f>
      </c>
      <c r="B12" s="74"/>
      <c r="C12" s="70">
        <f>'Startovní listina'!G100</f>
      </c>
      <c r="D12" s="70">
        <f>'Startovní listina'!B100</f>
      </c>
      <c r="E12" s="71">
        <f>'Startovní listina'!C100</f>
      </c>
      <c r="F12" s="71">
        <f>'Startovní listina'!D100</f>
      </c>
      <c r="G12" s="71">
        <f>'Startovní listina'!E100</f>
      </c>
      <c r="H12" s="71">
        <f>'Startovní listina'!F100</f>
      </c>
      <c r="I12" s="76"/>
    </row>
    <row r="13" spans="1:9" s="41" customFormat="1" ht="12.75">
      <c r="A13" s="69">
        <f>IF('Výsledková listina D'!D13&lt;&gt;"",A12+1,"")</f>
      </c>
      <c r="B13" s="74"/>
      <c r="C13" s="70">
        <f>'Startovní listina'!G101</f>
      </c>
      <c r="D13" s="70">
        <f>'Startovní listina'!B101</f>
      </c>
      <c r="E13" s="71">
        <f>'Startovní listina'!C101</f>
      </c>
      <c r="F13" s="71">
        <f>'Startovní listina'!D101</f>
      </c>
      <c r="G13" s="71">
        <f>'Startovní listina'!E101</f>
      </c>
      <c r="H13" s="71">
        <f>'Startovní listina'!F101</f>
      </c>
      <c r="I13" s="76"/>
    </row>
    <row r="14" spans="1:9" s="41" customFormat="1" ht="12.75">
      <c r="A14" s="69">
        <f>IF('Výsledková listina D'!D14&lt;&gt;"",A13+1,"")</f>
      </c>
      <c r="B14" s="74"/>
      <c r="C14" s="70">
        <f>'Startovní listina'!G102</f>
      </c>
      <c r="D14" s="70">
        <f>'Startovní listina'!B102</f>
      </c>
      <c r="E14" s="71">
        <f>'Startovní listina'!C102</f>
      </c>
      <c r="F14" s="71">
        <f>'Startovní listina'!D102</f>
      </c>
      <c r="G14" s="71">
        <f>'Startovní listina'!E102</f>
      </c>
      <c r="H14" s="71">
        <f>'Startovní listina'!F102</f>
      </c>
      <c r="I14" s="76"/>
    </row>
    <row r="15" spans="1:9" s="41" customFormat="1" ht="12.75">
      <c r="A15" s="69">
        <f>IF('Výsledková listina D'!D15&lt;&gt;"",A14+1,"")</f>
      </c>
      <c r="B15" s="74"/>
      <c r="C15" s="70">
        <f>'Startovní listina'!G103</f>
      </c>
      <c r="D15" s="70">
        <f>'Startovní listina'!B103</f>
      </c>
      <c r="E15" s="71">
        <f>'Startovní listina'!C103</f>
      </c>
      <c r="F15" s="71">
        <f>'Startovní listina'!D103</f>
      </c>
      <c r="G15" s="71">
        <f>'Startovní listina'!E103</f>
      </c>
      <c r="H15" s="71">
        <f>'Startovní listina'!F103</f>
      </c>
      <c r="I15" s="76"/>
    </row>
    <row r="16" spans="1:9" s="41" customFormat="1" ht="12.75">
      <c r="A16" s="69">
        <f>IF('Výsledková listina D'!D16&lt;&gt;"",A15+1,"")</f>
      </c>
      <c r="B16" s="74"/>
      <c r="C16" s="70">
        <f>'Startovní listina'!G104</f>
      </c>
      <c r="D16" s="70">
        <f>'Startovní listina'!B104</f>
      </c>
      <c r="E16" s="71">
        <f>'Startovní listina'!C104</f>
      </c>
      <c r="F16" s="71">
        <f>'Startovní listina'!D104</f>
      </c>
      <c r="G16" s="71">
        <f>'Startovní listina'!E104</f>
      </c>
      <c r="H16" s="71">
        <f>'Startovní listina'!F104</f>
      </c>
      <c r="I16" s="76"/>
    </row>
    <row r="17" spans="1:9" s="41" customFormat="1" ht="12.75">
      <c r="A17" s="69">
        <f>IF('Výsledková listina D'!D17&lt;&gt;"",A16+1,"")</f>
      </c>
      <c r="B17" s="74"/>
      <c r="C17" s="70">
        <f>'Startovní listina'!G105</f>
      </c>
      <c r="D17" s="70">
        <f>'Startovní listina'!B105</f>
      </c>
      <c r="E17" s="71">
        <f>'Startovní listina'!C105</f>
      </c>
      <c r="F17" s="71">
        <f>'Startovní listina'!D105</f>
      </c>
      <c r="G17" s="71">
        <f>'Startovní listina'!E105</f>
      </c>
      <c r="H17" s="71">
        <f>'Startovní listina'!F105</f>
      </c>
      <c r="I17" s="76"/>
    </row>
    <row r="18" spans="1:9" s="41" customFormat="1" ht="12.75">
      <c r="A18" s="69">
        <f>IF('Výsledková listina D'!D18&lt;&gt;"",A17+1,"")</f>
      </c>
      <c r="B18" s="74"/>
      <c r="C18" s="70">
        <f>'Startovní listina'!G106</f>
      </c>
      <c r="D18" s="70">
        <f>'Startovní listina'!B106</f>
      </c>
      <c r="E18" s="71">
        <f>'Startovní listina'!C106</f>
      </c>
      <c r="F18" s="71">
        <f>'Startovní listina'!D106</f>
      </c>
      <c r="G18" s="71">
        <f>'Startovní listina'!E106</f>
      </c>
      <c r="H18" s="71">
        <f>'Startovní listina'!F106</f>
      </c>
      <c r="I18" s="76"/>
    </row>
    <row r="19" spans="1:9" s="41" customFormat="1" ht="12.75">
      <c r="A19" s="69">
        <f>IF('Výsledková listina D'!D19&lt;&gt;"",A18+1,"")</f>
      </c>
      <c r="B19" s="74"/>
      <c r="C19" s="70">
        <f>'Startovní listina'!G107</f>
      </c>
      <c r="D19" s="70">
        <f>'Startovní listina'!B107</f>
      </c>
      <c r="E19" s="71">
        <f>'Startovní listina'!C107</f>
      </c>
      <c r="F19" s="71">
        <f>'Startovní listina'!D107</f>
      </c>
      <c r="G19" s="71">
        <f>'Startovní listina'!E107</f>
      </c>
      <c r="H19" s="71">
        <f>'Startovní listina'!F107</f>
      </c>
      <c r="I19" s="76"/>
    </row>
    <row r="20" spans="1:9" s="41" customFormat="1" ht="12.75">
      <c r="A20" s="69">
        <f>IF('Výsledková listina D'!D20&lt;&gt;"",A19+1,"")</f>
      </c>
      <c r="B20" s="74"/>
      <c r="C20" s="70">
        <f>'Startovní listina'!G108</f>
      </c>
      <c r="D20" s="70">
        <f>'Startovní listina'!B108</f>
      </c>
      <c r="E20" s="71">
        <f>'Startovní listina'!C108</f>
      </c>
      <c r="F20" s="71">
        <f>'Startovní listina'!D108</f>
      </c>
      <c r="G20" s="71">
        <f>'Startovní listina'!E108</f>
      </c>
      <c r="H20" s="71">
        <f>'Startovní listina'!F108</f>
      </c>
      <c r="I20" s="76"/>
    </row>
    <row r="21" spans="1:9" s="41" customFormat="1" ht="12.75">
      <c r="A21" s="69">
        <f>IF('Výsledková listina D'!D21&lt;&gt;"",A20+1,"")</f>
      </c>
      <c r="B21" s="74"/>
      <c r="C21" s="70">
        <f>'Startovní listina'!G109</f>
      </c>
      <c r="D21" s="70">
        <f>'Startovní listina'!B109</f>
      </c>
      <c r="E21" s="71">
        <f>'Startovní listina'!C109</f>
      </c>
      <c r="F21" s="71">
        <f>'Startovní listina'!D109</f>
      </c>
      <c r="G21" s="71">
        <f>'Startovní listina'!E109</f>
      </c>
      <c r="H21" s="71">
        <f>'Startovní listina'!F109</f>
      </c>
      <c r="I21" s="76"/>
    </row>
    <row r="22" spans="1:9" s="41" customFormat="1" ht="12.75">
      <c r="A22" s="69">
        <f>IF('Výsledková listina D'!D22&lt;&gt;"",A21+1,"")</f>
      </c>
      <c r="B22" s="74"/>
      <c r="C22" s="70">
        <f>'Startovní listina'!G110</f>
      </c>
      <c r="D22" s="70">
        <f>'Startovní listina'!B110</f>
      </c>
      <c r="E22" s="71">
        <f>'Startovní listina'!C110</f>
      </c>
      <c r="F22" s="71">
        <f>'Startovní listina'!D110</f>
      </c>
      <c r="G22" s="71">
        <f>'Startovní listina'!E110</f>
      </c>
      <c r="H22" s="71">
        <f>'Startovní listina'!F110</f>
      </c>
      <c r="I22" s="76"/>
    </row>
    <row r="23" spans="1:9" s="41" customFormat="1" ht="12.75">
      <c r="A23" s="69">
        <f>IF('Výsledková listina D'!D23&lt;&gt;"",A22+1,"")</f>
      </c>
      <c r="B23" s="74"/>
      <c r="C23" s="70">
        <f>'Startovní listina'!G111</f>
      </c>
      <c r="D23" s="70">
        <f>'Startovní listina'!B111</f>
      </c>
      <c r="E23" s="71">
        <f>'Startovní listina'!C111</f>
      </c>
      <c r="F23" s="71">
        <f>'Startovní listina'!D111</f>
      </c>
      <c r="G23" s="71">
        <f>'Startovní listina'!E111</f>
      </c>
      <c r="H23" s="71">
        <f>'Startovní listina'!F111</f>
      </c>
      <c r="I23" s="76"/>
    </row>
    <row r="24" spans="1:9" s="41" customFormat="1" ht="12.75">
      <c r="A24" s="69">
        <f>IF('Výsledková listina D'!D24&lt;&gt;"",A23+1,"")</f>
      </c>
      <c r="B24" s="74"/>
      <c r="C24" s="70">
        <f>'Startovní listina'!G112</f>
      </c>
      <c r="D24" s="70">
        <f>'Startovní listina'!B112</f>
      </c>
      <c r="E24" s="71">
        <f>'Startovní listina'!C112</f>
      </c>
      <c r="F24" s="71">
        <f>'Startovní listina'!D112</f>
      </c>
      <c r="G24" s="71">
        <f>'Startovní listina'!E112</f>
      </c>
      <c r="H24" s="71">
        <f>'Startovní listina'!F112</f>
      </c>
      <c r="I24" s="76"/>
    </row>
    <row r="25" spans="1:9" s="41" customFormat="1" ht="12.75">
      <c r="A25" s="69">
        <f>IF('Výsledková listina D'!D25&lt;&gt;"",A24+1,"")</f>
      </c>
      <c r="B25" s="74"/>
      <c r="C25" s="70">
        <f>'Startovní listina'!G113</f>
      </c>
      <c r="D25" s="70">
        <f>'Startovní listina'!B113</f>
      </c>
      <c r="E25" s="71">
        <f>'Startovní listina'!C113</f>
      </c>
      <c r="F25" s="71">
        <f>'Startovní listina'!D113</f>
      </c>
      <c r="G25" s="71">
        <f>'Startovní listina'!E113</f>
      </c>
      <c r="H25" s="71">
        <f>'Startovní listina'!F113</f>
      </c>
      <c r="I25" s="76"/>
    </row>
    <row r="26" spans="1:9" s="41" customFormat="1" ht="12.75">
      <c r="A26" s="69">
        <f>IF('Výsledková listina D'!D26&lt;&gt;"",A25+1,"")</f>
      </c>
      <c r="B26" s="74"/>
      <c r="C26" s="70">
        <f>'Startovní listina'!G114</f>
      </c>
      <c r="D26" s="70">
        <f>'Startovní listina'!B114</f>
      </c>
      <c r="E26" s="71">
        <f>'Startovní listina'!C114</f>
      </c>
      <c r="F26" s="71">
        <f>'Startovní listina'!D114</f>
      </c>
      <c r="G26" s="71">
        <f>'Startovní listina'!E114</f>
      </c>
      <c r="H26" s="71">
        <f>'Startovní listina'!F114</f>
      </c>
      <c r="I26" s="76"/>
    </row>
    <row r="27" spans="1:9" s="41" customFormat="1" ht="12.75">
      <c r="A27" s="69">
        <f>IF('Výsledková listina D'!D27&lt;&gt;"",A26+1,"")</f>
      </c>
      <c r="B27" s="74"/>
      <c r="C27" s="70">
        <f>'Startovní listina'!G115</f>
      </c>
      <c r="D27" s="70">
        <f>'Startovní listina'!B115</f>
      </c>
      <c r="E27" s="71">
        <f>'Startovní listina'!C115</f>
      </c>
      <c r="F27" s="71">
        <f>'Startovní listina'!D115</f>
      </c>
      <c r="G27" s="71">
        <f>'Startovní listina'!E115</f>
      </c>
      <c r="H27" s="71">
        <f>'Startovní listina'!F115</f>
      </c>
      <c r="I27" s="76"/>
    </row>
    <row r="28" spans="1:9" s="41" customFormat="1" ht="12.75">
      <c r="A28" s="69">
        <f>IF('Výsledková listina D'!D28&lt;&gt;"",A27+1,"")</f>
      </c>
      <c r="B28" s="74"/>
      <c r="C28" s="70">
        <f>'Startovní listina'!G116</f>
      </c>
      <c r="D28" s="70">
        <f>'Startovní listina'!B116</f>
      </c>
      <c r="E28" s="71">
        <f>'Startovní listina'!C116</f>
      </c>
      <c r="F28" s="71">
        <f>'Startovní listina'!D116</f>
      </c>
      <c r="G28" s="71">
        <f>'Startovní listina'!E116</f>
      </c>
      <c r="H28" s="71">
        <f>'Startovní listina'!F116</f>
      </c>
      <c r="I28" s="76"/>
    </row>
    <row r="29" spans="1:9" s="41" customFormat="1" ht="12.75">
      <c r="A29" s="69">
        <f>IF('Výsledková listina D'!D29&lt;&gt;"",A28+1,"")</f>
      </c>
      <c r="B29" s="74"/>
      <c r="C29" s="70">
        <f>'Startovní listina'!G117</f>
      </c>
      <c r="D29" s="70">
        <f>'Startovní listina'!B117</f>
      </c>
      <c r="E29" s="71">
        <f>'Startovní listina'!C117</f>
      </c>
      <c r="F29" s="71">
        <f>'Startovní listina'!D117</f>
      </c>
      <c r="G29" s="71">
        <f>'Startovní listina'!E117</f>
      </c>
      <c r="H29" s="71">
        <f>'Startovní listina'!F117</f>
      </c>
      <c r="I29" s="76"/>
    </row>
    <row r="30" spans="1:9" s="41" customFormat="1" ht="12.75">
      <c r="A30" s="69">
        <f>IF('Výsledková listina D'!D30&lt;&gt;"",A29+1,"")</f>
      </c>
      <c r="B30" s="74"/>
      <c r="C30" s="70">
        <f>'Startovní listina'!G118</f>
      </c>
      <c r="D30" s="70">
        <f>'Startovní listina'!B118</f>
      </c>
      <c r="E30" s="71">
        <f>'Startovní listina'!C118</f>
      </c>
      <c r="F30" s="71">
        <f>'Startovní listina'!D118</f>
      </c>
      <c r="G30" s="71">
        <f>'Startovní listina'!E118</f>
      </c>
      <c r="H30" s="71">
        <f>'Startovní listina'!F118</f>
      </c>
      <c r="I30" s="76"/>
    </row>
    <row r="31" spans="1:9" s="41" customFormat="1" ht="12.75">
      <c r="A31" s="69">
        <f>IF('Výsledková listina D'!D31&lt;&gt;"",A30+1,"")</f>
      </c>
      <c r="B31" s="74"/>
      <c r="C31" s="70">
        <f>'Startovní listina'!G119</f>
      </c>
      <c r="D31" s="70">
        <f>'Startovní listina'!B119</f>
      </c>
      <c r="E31" s="71">
        <f>'Startovní listina'!C119</f>
      </c>
      <c r="F31" s="71">
        <f>'Startovní listina'!D119</f>
      </c>
      <c r="G31" s="71">
        <f>'Startovní listina'!E119</f>
      </c>
      <c r="H31" s="71">
        <f>'Startovní listina'!F119</f>
      </c>
      <c r="I31" s="76"/>
    </row>
    <row r="32" spans="1:9" s="41" customFormat="1" ht="12.75">
      <c r="A32" s="69">
        <f>IF('Výsledková listina D'!D32&lt;&gt;"",A31+1,"")</f>
      </c>
      <c r="B32" s="74"/>
      <c r="C32" s="70">
        <f>'Startovní listina'!G120</f>
      </c>
      <c r="D32" s="70">
        <f>'Startovní listina'!B120</f>
      </c>
      <c r="E32" s="71">
        <f>'Startovní listina'!C120</f>
      </c>
      <c r="F32" s="71">
        <f>'Startovní listina'!D120</f>
      </c>
      <c r="G32" s="71">
        <f>'Startovní listina'!E120</f>
      </c>
      <c r="H32" s="71">
        <f>'Startovní listina'!F120</f>
      </c>
      <c r="I32" s="76"/>
    </row>
    <row r="33" spans="1:9" s="41" customFormat="1" ht="12.75">
      <c r="A33" s="69">
        <f>IF('Výsledková listina D'!D33&lt;&gt;"",A32+1,"")</f>
      </c>
      <c r="B33" s="74"/>
      <c r="C33" s="70">
        <f>'Startovní listina'!G121</f>
      </c>
      <c r="D33" s="70">
        <f>'Startovní listina'!B121</f>
      </c>
      <c r="E33" s="71">
        <f>'Startovní listina'!C121</f>
      </c>
      <c r="F33" s="71">
        <f>'Startovní listina'!D121</f>
      </c>
      <c r="G33" s="71">
        <f>'Startovní listina'!E121</f>
      </c>
      <c r="H33" s="71">
        <f>'Startovní listina'!F121</f>
      </c>
      <c r="I33" s="76"/>
    </row>
    <row r="34" spans="1:9" s="41" customFormat="1" ht="12.75">
      <c r="A34" s="69">
        <f>IF('Výsledková listina D'!D34&lt;&gt;"",A33+1,"")</f>
      </c>
      <c r="B34" s="74"/>
      <c r="C34" s="70">
        <f>'Startovní listina'!G122</f>
      </c>
      <c r="D34" s="70">
        <f>'Startovní listina'!B122</f>
      </c>
      <c r="E34" s="71">
        <f>'Startovní listina'!C122</f>
      </c>
      <c r="F34" s="71">
        <f>'Startovní listina'!D122</f>
      </c>
      <c r="G34" s="71">
        <f>'Startovní listina'!E122</f>
      </c>
      <c r="H34" s="71">
        <f>'Startovní listina'!F122</f>
      </c>
      <c r="I34" s="76"/>
    </row>
    <row r="35" spans="1:9" s="41" customFormat="1" ht="12.75">
      <c r="A35" s="69">
        <f>IF('Výsledková listina D'!D35&lt;&gt;"",A34+1,"")</f>
      </c>
      <c r="B35" s="74"/>
      <c r="C35" s="70">
        <f>'Startovní listina'!G123</f>
      </c>
      <c r="D35" s="70">
        <f>'Startovní listina'!B123</f>
      </c>
      <c r="E35" s="71">
        <f>'Startovní listina'!C123</f>
      </c>
      <c r="F35" s="71">
        <f>'Startovní listina'!D123</f>
      </c>
      <c r="G35" s="71">
        <f>'Startovní listina'!E123</f>
      </c>
      <c r="H35" s="71">
        <f>'Startovní listina'!F123</f>
      </c>
      <c r="I35" s="76"/>
    </row>
    <row r="36" spans="1:9" s="41" customFormat="1" ht="12.75">
      <c r="A36" s="69">
        <f>IF('Výsledková listina D'!D36&lt;&gt;"",A35+1,"")</f>
      </c>
      <c r="B36" s="74"/>
      <c r="C36" s="70">
        <f>'Startovní listina'!G124</f>
      </c>
      <c r="D36" s="70">
        <f>'Startovní listina'!B124</f>
      </c>
      <c r="E36" s="71">
        <f>'Startovní listina'!C124</f>
      </c>
      <c r="F36" s="71">
        <f>'Startovní listina'!D124</f>
      </c>
      <c r="G36" s="71">
        <f>'Startovní listina'!E124</f>
      </c>
      <c r="H36" s="71">
        <f>'Startovní listina'!F124</f>
      </c>
      <c r="I36" s="76"/>
    </row>
    <row r="37" spans="1:9" s="41" customFormat="1" ht="12.75">
      <c r="A37" s="69">
        <f>IF('Výsledková listina D'!D37&lt;&gt;"",A36+1,"")</f>
      </c>
      <c r="B37" s="74"/>
      <c r="C37" s="70">
        <f>'Startovní listina'!G125</f>
      </c>
      <c r="D37" s="70">
        <f>'Startovní listina'!B125</f>
      </c>
      <c r="E37" s="71">
        <f>'Startovní listina'!C125</f>
      </c>
      <c r="F37" s="71">
        <f>'Startovní listina'!D125</f>
      </c>
      <c r="G37" s="71">
        <f>'Startovní listina'!E125</f>
      </c>
      <c r="H37" s="71">
        <f>'Startovní listina'!F125</f>
      </c>
      <c r="I37" s="76"/>
    </row>
    <row r="38" spans="1:9" s="41" customFormat="1" ht="12.75">
      <c r="A38" s="69">
        <f>IF('Výsledková listina D'!D38&lt;&gt;"",A37+1,"")</f>
      </c>
      <c r="B38" s="74"/>
      <c r="C38" s="70">
        <f>'Startovní listina'!G126</f>
      </c>
      <c r="D38" s="70">
        <f>'Startovní listina'!B126</f>
      </c>
      <c r="E38" s="71">
        <f>'Startovní listina'!C126</f>
      </c>
      <c r="F38" s="71">
        <f>'Startovní listina'!D126</f>
      </c>
      <c r="G38" s="71">
        <f>'Startovní listina'!E126</f>
      </c>
      <c r="H38" s="71">
        <f>'Startovní listina'!F126</f>
      </c>
      <c r="I38" s="76"/>
    </row>
    <row r="39" spans="1:9" s="41" customFormat="1" ht="12.75">
      <c r="A39" s="69">
        <f>IF('Výsledková listina D'!D39&lt;&gt;"",A38+1,"")</f>
      </c>
      <c r="B39" s="74"/>
      <c r="C39" s="70">
        <f>'Startovní listina'!G127</f>
      </c>
      <c r="D39" s="70">
        <f>'Startovní listina'!B127</f>
      </c>
      <c r="E39" s="71">
        <f>'Startovní listina'!C127</f>
      </c>
      <c r="F39" s="71">
        <f>'Startovní listina'!D127</f>
      </c>
      <c r="G39" s="71">
        <f>'Startovní listina'!E127</f>
      </c>
      <c r="H39" s="71">
        <f>'Startovní listina'!F127</f>
      </c>
      <c r="I39" s="76"/>
    </row>
    <row r="40" spans="1:9" s="41" customFormat="1" ht="12.75">
      <c r="A40" s="69">
        <f>IF('Výsledková listina D'!D40&lt;&gt;"",A39+1,"")</f>
      </c>
      <c r="B40" s="74"/>
      <c r="C40" s="70">
        <f>'Startovní listina'!G128</f>
      </c>
      <c r="D40" s="70">
        <f>'Startovní listina'!B128</f>
      </c>
      <c r="E40" s="71">
        <f>'Startovní listina'!C128</f>
      </c>
      <c r="F40" s="71">
        <f>'Startovní listina'!D128</f>
      </c>
      <c r="G40" s="71">
        <f>'Startovní listina'!E128</f>
      </c>
      <c r="H40" s="71">
        <f>'Startovní listina'!F128</f>
      </c>
      <c r="I40" s="76"/>
    </row>
    <row r="41" spans="1:9" ht="12.75">
      <c r="A41" s="69">
        <f>IF('Výsledková listina D'!D41&lt;&gt;"",A40+1,"")</f>
      </c>
      <c r="B41" s="74"/>
      <c r="C41" s="70">
        <f>'Startovní listina'!G129</f>
      </c>
      <c r="D41" s="70">
        <f>'Startovní listina'!B129</f>
      </c>
      <c r="E41" s="71">
        <f>'Startovní listina'!C129</f>
      </c>
      <c r="F41" s="71">
        <f>'Startovní listina'!D129</f>
      </c>
      <c r="G41" s="71">
        <f>'Startovní listina'!E129</f>
      </c>
      <c r="H41" s="71">
        <f>'Startovní listina'!F129</f>
      </c>
      <c r="I41" s="76"/>
    </row>
    <row r="42" spans="1:9" ht="12.75">
      <c r="A42" s="69">
        <f>IF('Výsledková listina D'!D42&lt;&gt;"",A41+1,"")</f>
      </c>
      <c r="B42" s="74"/>
      <c r="C42" s="70">
        <f>'Startovní listina'!G130</f>
      </c>
      <c r="D42" s="70">
        <f>'Startovní listina'!B130</f>
      </c>
      <c r="E42" s="71">
        <f>'Startovní listina'!C130</f>
      </c>
      <c r="F42" s="71">
        <f>'Startovní listina'!D130</f>
      </c>
      <c r="G42" s="71">
        <f>'Startovní listina'!E130</f>
      </c>
      <c r="H42" s="71">
        <f>'Startovní listina'!F130</f>
      </c>
      <c r="I42" s="76"/>
    </row>
    <row r="43" spans="1:9" ht="12.75">
      <c r="A43" s="69">
        <f>IF('Výsledková listina D'!D43&lt;&gt;"",A42+1,"")</f>
      </c>
      <c r="B43" s="74"/>
      <c r="C43" s="70">
        <f>'Startovní listina'!G131</f>
      </c>
      <c r="D43" s="70">
        <f>'Startovní listina'!B131</f>
      </c>
      <c r="E43" s="71">
        <f>'Startovní listina'!C131</f>
      </c>
      <c r="F43" s="71">
        <f>'Startovní listina'!D131</f>
      </c>
      <c r="G43" s="71">
        <f>'Startovní listina'!E131</f>
      </c>
      <c r="H43" s="71">
        <f>'Startovní listina'!F131</f>
      </c>
      <c r="I43" s="76"/>
    </row>
    <row r="44" spans="1:9" ht="12.75">
      <c r="A44" s="69">
        <f>IF('Výsledková listina D'!D44&lt;&gt;"",A43+1,"")</f>
      </c>
      <c r="B44" s="74"/>
      <c r="C44" s="70">
        <f>'Startovní listina'!G132</f>
      </c>
      <c r="D44" s="70">
        <f>'Startovní listina'!B132</f>
      </c>
      <c r="E44" s="71">
        <f>'Startovní listina'!C132</f>
      </c>
      <c r="F44" s="71">
        <f>'Startovní listina'!D132</f>
      </c>
      <c r="G44" s="71">
        <f>'Startovní listina'!E132</f>
      </c>
      <c r="H44" s="71">
        <f>'Startovní listina'!F132</f>
      </c>
      <c r="I44" s="76"/>
    </row>
    <row r="45" spans="1:9" ht="12.75">
      <c r="A45" s="69">
        <f>IF('Výsledková listina D'!D45&lt;&gt;"",A44+1,"")</f>
      </c>
      <c r="B45" s="74"/>
      <c r="C45" s="70">
        <f>'Startovní listina'!G133</f>
      </c>
      <c r="D45" s="70">
        <f>'Startovní listina'!B133</f>
      </c>
      <c r="E45" s="71">
        <f>'Startovní listina'!C133</f>
      </c>
      <c r="F45" s="71">
        <f>'Startovní listina'!D133</f>
      </c>
      <c r="G45" s="71">
        <f>'Startovní listina'!E133</f>
      </c>
      <c r="H45" s="71">
        <f>'Startovní listina'!F133</f>
      </c>
      <c r="I45" s="76"/>
    </row>
    <row r="46" spans="1:9" ht="12.75">
      <c r="A46" s="69">
        <f>IF('Výsledková listina D'!D46&lt;&gt;"",A45+1,"")</f>
      </c>
      <c r="B46" s="74"/>
      <c r="C46" s="70">
        <f>'Startovní listina'!G134</f>
      </c>
      <c r="D46" s="70">
        <f>'Startovní listina'!B134</f>
      </c>
      <c r="E46" s="71">
        <f>'Startovní listina'!C134</f>
      </c>
      <c r="F46" s="71">
        <f>'Startovní listina'!D134</f>
      </c>
      <c r="G46" s="71">
        <f>'Startovní listina'!E134</f>
      </c>
      <c r="H46" s="71">
        <f>'Startovní listina'!F134</f>
      </c>
      <c r="I46" s="76"/>
    </row>
    <row r="47" spans="1:9" ht="12.75">
      <c r="A47" s="69">
        <f>IF('Výsledková listina D'!D47&lt;&gt;"",A46+1,"")</f>
      </c>
      <c r="B47" s="74"/>
      <c r="C47" s="70">
        <f>'Startovní listina'!G135</f>
      </c>
      <c r="D47" s="70">
        <f>'Startovní listina'!B135</f>
      </c>
      <c r="E47" s="71">
        <f>'Startovní listina'!C135</f>
      </c>
      <c r="F47" s="71">
        <f>'Startovní listina'!D135</f>
      </c>
      <c r="G47" s="71">
        <f>'Startovní listina'!E135</f>
      </c>
      <c r="H47" s="71">
        <f>'Startovní listina'!F135</f>
      </c>
      <c r="I47" s="76"/>
    </row>
    <row r="48" spans="1:9" ht="12.75">
      <c r="A48" s="69">
        <f>IF('Výsledková listina D'!D48&lt;&gt;"",A47+1,"")</f>
      </c>
      <c r="B48" s="74"/>
      <c r="C48" s="70">
        <f>'Startovní listina'!G136</f>
      </c>
      <c r="D48" s="70">
        <f>'Startovní listina'!B136</f>
      </c>
      <c r="E48" s="71">
        <f>'Startovní listina'!C136</f>
      </c>
      <c r="F48" s="71">
        <f>'Startovní listina'!D136</f>
      </c>
      <c r="G48" s="71">
        <f>'Startovní listina'!E136</f>
      </c>
      <c r="H48" s="71">
        <f>'Startovní listina'!F136</f>
      </c>
      <c r="I48" s="76"/>
    </row>
    <row r="49" spans="1:9" ht="12.75">
      <c r="A49" s="69">
        <f>IF('Výsledková listina D'!D49&lt;&gt;"",A48+1,"")</f>
      </c>
      <c r="B49" s="74"/>
      <c r="C49" s="70">
        <f>'Startovní listina'!G137</f>
      </c>
      <c r="D49" s="70">
        <f>'Startovní listina'!B137</f>
      </c>
      <c r="E49" s="71">
        <f>'Startovní listina'!C137</f>
      </c>
      <c r="F49" s="71">
        <f>'Startovní listina'!D137</f>
      </c>
      <c r="G49" s="71">
        <f>'Startovní listina'!E137</f>
      </c>
      <c r="H49" s="71">
        <f>'Startovní listina'!F137</f>
      </c>
      <c r="I49" s="76"/>
    </row>
    <row r="50" spans="1:9" ht="12.75">
      <c r="A50" s="69">
        <f>IF('Výsledková listina D'!D50&lt;&gt;"",A49+1,"")</f>
      </c>
      <c r="B50" s="74"/>
      <c r="C50" s="70">
        <f>'Startovní listina'!G138</f>
      </c>
      <c r="D50" s="70">
        <f>'Startovní listina'!B138</f>
      </c>
      <c r="E50" s="71">
        <f>'Startovní listina'!C138</f>
      </c>
      <c r="F50" s="71">
        <f>'Startovní listina'!D138</f>
      </c>
      <c r="G50" s="71">
        <f>'Startovní listina'!E138</f>
      </c>
      <c r="H50" s="71">
        <f>'Startovní listina'!F138</f>
      </c>
      <c r="I50" s="76"/>
    </row>
    <row r="51" spans="1:9" ht="12.75">
      <c r="A51" s="69">
        <f>IF('Výsledková listina D'!D51&lt;&gt;"",A50+1,"")</f>
      </c>
      <c r="B51" s="74"/>
      <c r="C51" s="70">
        <f>'Startovní listina'!G139</f>
      </c>
      <c r="D51" s="70">
        <f>'Startovní listina'!B139</f>
      </c>
      <c r="E51" s="71">
        <f>'Startovní listina'!C139</f>
      </c>
      <c r="F51" s="71">
        <f>'Startovní listina'!D139</f>
      </c>
      <c r="G51" s="71">
        <f>'Startovní listina'!E139</f>
      </c>
      <c r="H51" s="71">
        <f>'Startovní listina'!F139</f>
      </c>
      <c r="I51" s="76"/>
    </row>
    <row r="52" spans="1:9" ht="12.75">
      <c r="A52" s="69">
        <f>IF('Výsledková listina D'!D52&lt;&gt;"",A51+1,"")</f>
      </c>
      <c r="B52" s="74"/>
      <c r="C52" s="70">
        <f>'Startovní listina'!G140</f>
      </c>
      <c r="D52" s="70">
        <f>'Startovní listina'!B140</f>
      </c>
      <c r="E52" s="71">
        <f>'Startovní listina'!C140</f>
      </c>
      <c r="F52" s="71">
        <f>'Startovní listina'!D140</f>
      </c>
      <c r="G52" s="71">
        <f>'Startovní listina'!E140</f>
      </c>
      <c r="H52" s="71">
        <f>'Startovní listina'!F140</f>
      </c>
      <c r="I52" s="76"/>
    </row>
    <row r="53" spans="1:41" s="64" customFormat="1" ht="13.5" thickBot="1">
      <c r="A53" s="69">
        <f>IF('Výsledková listina D'!D53&lt;&gt;"",A52+1,"")</f>
      </c>
      <c r="B53" s="75"/>
      <c r="C53" s="72">
        <f>'Startovní listina'!G141</f>
      </c>
      <c r="D53" s="72">
        <f>'Startovní listina'!B141</f>
      </c>
      <c r="E53" s="73">
        <f>'Startovní listina'!C141</f>
      </c>
      <c r="F53" s="73">
        <f>'Startovní listina'!D141</f>
      </c>
      <c r="G53" s="73">
        <f>'Startovní listina'!E141</f>
      </c>
      <c r="H53" s="73">
        <f>'Startovní listina'!F141</f>
      </c>
      <c r="I53" s="77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3:9" s="41" customFormat="1" ht="12.75">
      <c r="C54" s="53"/>
      <c r="D54" s="52"/>
      <c r="E54" s="49"/>
      <c r="F54" s="49"/>
      <c r="G54" s="53"/>
      <c r="H54" s="53"/>
      <c r="I54" s="52"/>
    </row>
    <row r="55" spans="3:9" s="41" customFormat="1" ht="12.75">
      <c r="C55" s="53"/>
      <c r="D55" s="52"/>
      <c r="E55" s="49"/>
      <c r="F55" s="49"/>
      <c r="G55" s="53"/>
      <c r="H55" s="53"/>
      <c r="I55" s="52"/>
    </row>
    <row r="56" spans="3:9" s="41" customFormat="1" ht="12.75">
      <c r="C56" s="53"/>
      <c r="D56" s="52"/>
      <c r="E56" s="49"/>
      <c r="F56" s="49"/>
      <c r="G56" s="53"/>
      <c r="H56" s="53"/>
      <c r="I56" s="52"/>
    </row>
    <row r="57" spans="3:9" s="41" customFormat="1" ht="12.75">
      <c r="C57" s="53"/>
      <c r="D57" s="52"/>
      <c r="E57" s="49"/>
      <c r="F57" s="49"/>
      <c r="G57" s="53"/>
      <c r="H57" s="53"/>
      <c r="I57" s="52"/>
    </row>
    <row r="58" spans="3:9" s="41" customFormat="1" ht="13.5" thickBot="1">
      <c r="C58" s="53"/>
      <c r="D58" s="52"/>
      <c r="E58" s="49"/>
      <c r="F58" s="49"/>
      <c r="G58" s="53"/>
      <c r="H58" s="53"/>
      <c r="I58" s="52"/>
    </row>
    <row r="59" spans="3:9" s="41" customFormat="1" ht="12.75">
      <c r="C59" s="53"/>
      <c r="D59" s="159" t="s">
        <v>13</v>
      </c>
      <c r="E59" s="160"/>
      <c r="F59" s="160"/>
      <c r="G59" s="160"/>
      <c r="H59" s="161"/>
      <c r="I59" s="52"/>
    </row>
    <row r="60" spans="3:9" s="41" customFormat="1" ht="12.75">
      <c r="C60" s="53"/>
      <c r="D60" s="162"/>
      <c r="E60" s="163"/>
      <c r="F60" s="163"/>
      <c r="G60" s="163"/>
      <c r="H60" s="164"/>
      <c r="I60" s="52"/>
    </row>
    <row r="61" spans="3:9" s="41" customFormat="1" ht="12.75">
      <c r="C61" s="53"/>
      <c r="D61" s="162"/>
      <c r="E61" s="163"/>
      <c r="F61" s="163"/>
      <c r="G61" s="163"/>
      <c r="H61" s="164"/>
      <c r="I61" s="52"/>
    </row>
    <row r="62" spans="3:9" s="41" customFormat="1" ht="12.75">
      <c r="C62" s="53"/>
      <c r="D62" s="162"/>
      <c r="E62" s="163"/>
      <c r="F62" s="163"/>
      <c r="G62" s="163"/>
      <c r="H62" s="164"/>
      <c r="I62" s="52"/>
    </row>
    <row r="63" spans="3:9" s="41" customFormat="1" ht="12.75">
      <c r="C63" s="53"/>
      <c r="D63" s="162"/>
      <c r="E63" s="163"/>
      <c r="F63" s="163"/>
      <c r="G63" s="163"/>
      <c r="H63" s="164"/>
      <c r="I63" s="52"/>
    </row>
    <row r="64" spans="4:9" s="41" customFormat="1" ht="12.75">
      <c r="D64" s="162"/>
      <c r="E64" s="163"/>
      <c r="F64" s="163"/>
      <c r="G64" s="163"/>
      <c r="H64" s="164"/>
      <c r="I64" s="54"/>
    </row>
    <row r="65" spans="4:9" s="41" customFormat="1" ht="13.5" thickBot="1">
      <c r="D65" s="165"/>
      <c r="E65" s="166"/>
      <c r="F65" s="166"/>
      <c r="G65" s="166"/>
      <c r="H65" s="167"/>
      <c r="I65" s="54"/>
    </row>
    <row r="66" spans="7:9" s="41" customFormat="1" ht="12.75">
      <c r="G66" s="54"/>
      <c r="I66" s="54"/>
    </row>
    <row r="67" spans="7:9" s="41" customFormat="1" ht="12.75">
      <c r="G67" s="54"/>
      <c r="I67" s="54"/>
    </row>
    <row r="68" spans="7:9" s="41" customFormat="1" ht="12.75">
      <c r="G68" s="54"/>
      <c r="I68" s="54"/>
    </row>
    <row r="69" spans="7:9" s="41" customFormat="1" ht="12.75">
      <c r="G69" s="54"/>
      <c r="I69" s="54"/>
    </row>
    <row r="70" spans="7:9" s="41" customFormat="1" ht="12.75">
      <c r="G70" s="54"/>
      <c r="I70" s="54"/>
    </row>
    <row r="71" spans="7:9" s="41" customFormat="1" ht="12.75">
      <c r="G71" s="54"/>
      <c r="I71" s="54"/>
    </row>
    <row r="72" spans="7:9" s="41" customFormat="1" ht="12.75">
      <c r="G72" s="54"/>
      <c r="I72" s="54"/>
    </row>
    <row r="73" spans="7:9" s="41" customFormat="1" ht="12.75">
      <c r="G73" s="54"/>
      <c r="I73" s="54"/>
    </row>
    <row r="74" spans="7:9" s="41" customFormat="1" ht="12.75">
      <c r="G74" s="54"/>
      <c r="I74" s="54"/>
    </row>
    <row r="75" spans="7:9" s="41" customFormat="1" ht="12.75">
      <c r="G75" s="54"/>
      <c r="I75" s="54"/>
    </row>
    <row r="76" spans="7:9" s="41" customFormat="1" ht="12.75">
      <c r="G76" s="54"/>
      <c r="I76" s="54"/>
    </row>
    <row r="77" spans="7:9" s="41" customFormat="1" ht="12.75">
      <c r="G77" s="54"/>
      <c r="I77" s="54"/>
    </row>
    <row r="78" spans="7:9" s="41" customFormat="1" ht="12.75">
      <c r="G78" s="54"/>
      <c r="I78" s="54"/>
    </row>
    <row r="79" spans="7:9" s="41" customFormat="1" ht="12.75">
      <c r="G79" s="54"/>
      <c r="I79" s="54"/>
    </row>
    <row r="80" spans="7:9" s="41" customFormat="1" ht="12.75">
      <c r="G80" s="54"/>
      <c r="I80" s="54"/>
    </row>
    <row r="81" spans="7:9" s="41" customFormat="1" ht="12.75">
      <c r="G81" s="54"/>
      <c r="I81" s="54"/>
    </row>
    <row r="82" spans="7:9" s="41" customFormat="1" ht="12.75">
      <c r="G82" s="54"/>
      <c r="I82" s="54"/>
    </row>
    <row r="83" spans="7:9" s="41" customFormat="1" ht="12.75">
      <c r="G83" s="54"/>
      <c r="I83" s="54"/>
    </row>
    <row r="84" spans="7:9" s="41" customFormat="1" ht="12.75">
      <c r="G84" s="54"/>
      <c r="I84" s="54"/>
    </row>
    <row r="85" spans="7:9" s="41" customFormat="1" ht="12.75">
      <c r="G85" s="54"/>
      <c r="I85" s="54"/>
    </row>
    <row r="86" spans="7:9" s="41" customFormat="1" ht="12.75">
      <c r="G86" s="54"/>
      <c r="I86" s="54"/>
    </row>
    <row r="87" spans="7:9" s="41" customFormat="1" ht="12.75">
      <c r="G87" s="54"/>
      <c r="I87" s="54"/>
    </row>
    <row r="88" spans="7:9" s="41" customFormat="1" ht="12.75">
      <c r="G88" s="54"/>
      <c r="I88" s="54"/>
    </row>
    <row r="89" spans="7:9" s="41" customFormat="1" ht="12.75">
      <c r="G89" s="54"/>
      <c r="I89" s="54"/>
    </row>
    <row r="90" spans="7:9" s="41" customFormat="1" ht="12.75">
      <c r="G90" s="54"/>
      <c r="I90" s="54"/>
    </row>
    <row r="91" spans="7:9" s="41" customFormat="1" ht="12.75">
      <c r="G91" s="54"/>
      <c r="I91" s="54"/>
    </row>
    <row r="92" spans="7:9" s="41" customFormat="1" ht="12.75">
      <c r="G92" s="54"/>
      <c r="I92" s="54"/>
    </row>
    <row r="93" spans="7:9" s="41" customFormat="1" ht="12.75">
      <c r="G93" s="54"/>
      <c r="I93" s="54"/>
    </row>
    <row r="94" spans="7:9" s="41" customFormat="1" ht="12.75">
      <c r="G94" s="54"/>
      <c r="I94" s="54"/>
    </row>
    <row r="95" spans="7:9" s="41" customFormat="1" ht="12.75">
      <c r="G95" s="54"/>
      <c r="I95" s="54"/>
    </row>
    <row r="96" spans="7:9" s="41" customFormat="1" ht="12.75">
      <c r="G96" s="54"/>
      <c r="I96" s="54"/>
    </row>
    <row r="97" spans="7:9" s="41" customFormat="1" ht="12.75">
      <c r="G97" s="54"/>
      <c r="I97" s="54"/>
    </row>
    <row r="98" spans="7:9" s="41" customFormat="1" ht="12.75">
      <c r="G98" s="54"/>
      <c r="I98" s="54"/>
    </row>
    <row r="99" spans="7:9" s="41" customFormat="1" ht="12.75">
      <c r="G99" s="54"/>
      <c r="I99" s="54"/>
    </row>
    <row r="100" spans="7:9" s="41" customFormat="1" ht="12.75">
      <c r="G100" s="54"/>
      <c r="I100" s="54"/>
    </row>
    <row r="101" spans="7:9" s="41" customFormat="1" ht="12.75">
      <c r="G101" s="54"/>
      <c r="I101" s="54"/>
    </row>
    <row r="102" spans="7:9" s="41" customFormat="1" ht="12.75">
      <c r="G102" s="54"/>
      <c r="I102" s="54"/>
    </row>
    <row r="103" spans="7:9" s="41" customFormat="1" ht="12.75">
      <c r="G103" s="54"/>
      <c r="I103" s="54"/>
    </row>
    <row r="104" spans="7:9" s="41" customFormat="1" ht="12.75">
      <c r="G104" s="54"/>
      <c r="I104" s="54"/>
    </row>
    <row r="105" spans="7:9" s="41" customFormat="1" ht="12.75">
      <c r="G105" s="54"/>
      <c r="I105" s="54"/>
    </row>
    <row r="106" spans="7:9" s="41" customFormat="1" ht="12.75">
      <c r="G106" s="54"/>
      <c r="I106" s="54"/>
    </row>
    <row r="107" spans="7:9" s="41" customFormat="1" ht="12.75">
      <c r="G107" s="54"/>
      <c r="I107" s="54"/>
    </row>
    <row r="108" spans="7:9" s="41" customFormat="1" ht="12.75">
      <c r="G108" s="54"/>
      <c r="I108" s="54"/>
    </row>
    <row r="109" spans="7:9" s="41" customFormat="1" ht="12.75">
      <c r="G109" s="54"/>
      <c r="I109" s="54"/>
    </row>
    <row r="110" spans="7:9" s="41" customFormat="1" ht="12.75">
      <c r="G110" s="54"/>
      <c r="I110" s="54"/>
    </row>
    <row r="111" spans="7:9" s="41" customFormat="1" ht="12.75">
      <c r="G111" s="54"/>
      <c r="I111" s="54"/>
    </row>
    <row r="112" spans="7:9" s="41" customFormat="1" ht="12.75">
      <c r="G112" s="54"/>
      <c r="I112" s="54"/>
    </row>
    <row r="113" spans="7:9" s="41" customFormat="1" ht="12.75">
      <c r="G113" s="54"/>
      <c r="I113" s="54"/>
    </row>
    <row r="114" spans="7:9" s="41" customFormat="1" ht="12.75">
      <c r="G114" s="54"/>
      <c r="I114" s="54"/>
    </row>
    <row r="115" spans="7:9" s="41" customFormat="1" ht="12.75">
      <c r="G115" s="54"/>
      <c r="I115" s="54"/>
    </row>
    <row r="116" spans="7:9" s="41" customFormat="1" ht="12.75">
      <c r="G116" s="54"/>
      <c r="I116" s="54"/>
    </row>
    <row r="117" spans="7:9" s="41" customFormat="1" ht="12.75">
      <c r="G117" s="54"/>
      <c r="I117" s="54"/>
    </row>
    <row r="118" spans="7:9" s="41" customFormat="1" ht="12.75">
      <c r="G118" s="54"/>
      <c r="I118" s="54"/>
    </row>
    <row r="119" spans="7:9" s="41" customFormat="1" ht="12.75">
      <c r="G119" s="54"/>
      <c r="I119" s="54"/>
    </row>
    <row r="120" spans="7:9" s="41" customFormat="1" ht="12.75">
      <c r="G120" s="54"/>
      <c r="I120" s="54"/>
    </row>
    <row r="121" spans="7:9" s="41" customFormat="1" ht="12.75">
      <c r="G121" s="54"/>
      <c r="I121" s="54"/>
    </row>
    <row r="122" spans="7:9" s="41" customFormat="1" ht="12.75">
      <c r="G122" s="54"/>
      <c r="I122" s="54"/>
    </row>
    <row r="123" spans="7:9" s="41" customFormat="1" ht="12.75">
      <c r="G123" s="54"/>
      <c r="I123" s="54"/>
    </row>
    <row r="124" spans="7:9" s="41" customFormat="1" ht="12.75">
      <c r="G124" s="54"/>
      <c r="I124" s="54"/>
    </row>
    <row r="125" spans="7:9" s="41" customFormat="1" ht="12.75">
      <c r="G125" s="54"/>
      <c r="I125" s="54"/>
    </row>
    <row r="126" spans="7:9" s="41" customFormat="1" ht="12.75">
      <c r="G126" s="54"/>
      <c r="I126" s="54"/>
    </row>
    <row r="127" spans="7:9" s="41" customFormat="1" ht="12.75">
      <c r="G127" s="54"/>
      <c r="I127" s="54"/>
    </row>
    <row r="128" spans="7:9" s="41" customFormat="1" ht="12.75">
      <c r="G128" s="54"/>
      <c r="I128" s="54"/>
    </row>
    <row r="129" spans="7:9" s="41" customFormat="1" ht="12.75">
      <c r="G129" s="54"/>
      <c r="I129" s="54"/>
    </row>
    <row r="130" spans="7:9" s="41" customFormat="1" ht="12.75">
      <c r="G130" s="54"/>
      <c r="I130" s="54"/>
    </row>
    <row r="131" spans="7:9" s="41" customFormat="1" ht="12.75">
      <c r="G131" s="54"/>
      <c r="I131" s="54"/>
    </row>
    <row r="132" spans="7:9" s="41" customFormat="1" ht="12.75">
      <c r="G132" s="54"/>
      <c r="I132" s="54"/>
    </row>
    <row r="133" spans="7:9" s="41" customFormat="1" ht="12.75">
      <c r="G133" s="54"/>
      <c r="I133" s="54"/>
    </row>
    <row r="134" spans="7:9" s="41" customFormat="1" ht="12.75">
      <c r="G134" s="54"/>
      <c r="I134" s="54"/>
    </row>
    <row r="135" spans="7:9" s="41" customFormat="1" ht="12.75">
      <c r="G135" s="54"/>
      <c r="I135" s="54"/>
    </row>
    <row r="136" spans="7:9" s="41" customFormat="1" ht="12.75">
      <c r="G136" s="54"/>
      <c r="I136" s="54"/>
    </row>
  </sheetData>
  <sheetProtection sheet="1" objects="1" scenarios="1" selectLockedCells="1" selectUnlockedCells="1"/>
  <mergeCells count="5">
    <mergeCell ref="A1:I1"/>
    <mergeCell ref="A2:I2"/>
    <mergeCell ref="K2:O4"/>
    <mergeCell ref="A3:I3"/>
    <mergeCell ref="D59:H65"/>
  </mergeCells>
  <printOptions/>
  <pageMargins left="0.11811023622047245" right="0.11811023622047245" top="0.5118110236220472" bottom="0.1968503937007874" header="0.4330708661417323" footer="0.15748031496062992"/>
  <pageSetup orientation="portrait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Packard bell</cp:lastModifiedBy>
  <cp:lastPrinted>2014-05-31T16:41:16Z</cp:lastPrinted>
  <dcterms:created xsi:type="dcterms:W3CDTF">2003-05-05T18:44:22Z</dcterms:created>
  <dcterms:modified xsi:type="dcterms:W3CDTF">2014-06-02T14:03:20Z</dcterms:modified>
  <cp:category/>
  <cp:version/>
  <cp:contentType/>
  <cp:contentStatus/>
</cp:coreProperties>
</file>